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externalLinks/externalLink153.xml" ContentType="application/vnd.openxmlformats-officedocument.spreadsheetml.externalLink+xml"/>
  <Override PartName="/xl/externalLinks/externalLink154.xml" ContentType="application/vnd.openxmlformats-officedocument.spreadsheetml.externalLink+xml"/>
  <Override PartName="/xl/externalLinks/externalLink155.xml" ContentType="application/vnd.openxmlformats-officedocument.spreadsheetml.externalLink+xml"/>
  <Override PartName="/xl/externalLinks/externalLink156.xml" ContentType="application/vnd.openxmlformats-officedocument.spreadsheetml.externalLink+xml"/>
  <Override PartName="/xl/externalLinks/externalLink157.xml" ContentType="application/vnd.openxmlformats-officedocument.spreadsheetml.externalLink+xml"/>
  <Override PartName="/xl/externalLinks/externalLink158.xml" ContentType="application/vnd.openxmlformats-officedocument.spreadsheetml.externalLink+xml"/>
  <Override PartName="/xl/externalLinks/externalLink159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60.xml" ContentType="application/vnd.openxmlformats-officedocument.spreadsheetml.externalLink+xml"/>
  <Override PartName="/xl/externalLinks/externalLink161.xml" ContentType="application/vnd.openxmlformats-officedocument.spreadsheetml.externalLink+xml"/>
  <Override PartName="/xl/externalLinks/externalLink162.xml" ContentType="application/vnd.openxmlformats-officedocument.spreadsheetml.externalLink+xml"/>
  <Override PartName="/xl/externalLinks/externalLink163.xml" ContentType="application/vnd.openxmlformats-officedocument.spreadsheetml.externalLink+xml"/>
  <Override PartName="/xl/externalLinks/externalLink164.xml" ContentType="application/vnd.openxmlformats-officedocument.spreadsheetml.externalLink+xml"/>
  <Override PartName="/xl/externalLinks/externalLink165.xml" ContentType="application/vnd.openxmlformats-officedocument.spreadsheetml.externalLink+xml"/>
  <Override PartName="/xl/externalLinks/externalLink166.xml" ContentType="application/vnd.openxmlformats-officedocument.spreadsheetml.externalLink+xml"/>
  <Override PartName="/xl/externalLinks/externalLink167.xml" ContentType="application/vnd.openxmlformats-officedocument.spreadsheetml.externalLink+xml"/>
  <Override PartName="/xl/externalLinks/externalLink16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 tabRatio="771" firstSheet="10" activeTab="10"/>
  </bookViews>
  <sheets>
    <sheet name="资料清单" sheetId="30" state="hidden" r:id="rId1"/>
    <sheet name="2022年第4季度废弃电器电子产品收购明细表" sheetId="53" state="hidden" r:id="rId2"/>
    <sheet name="附表1-2023年2季度原材料供货明细 (2)" sheetId="65" state="hidden" r:id="rId3"/>
    <sheet name="附表2-1-2022年4季度电视机关键拆解产物物料平衡表" sheetId="45" state="hidden" r:id="rId4"/>
    <sheet name="附表2-2-2022年第4季度台式电脑关键拆产物物料平衡明细表" sheetId="54" state="hidden" r:id="rId5"/>
    <sheet name="附表2-3-2022年4季度电冰箱关键拆解产物物料平衡表" sheetId="47" state="hidden" r:id="rId6"/>
    <sheet name="附表2-4-2022年4季度洗衣机关键拆解产物物料平衡表" sheetId="48" state="hidden" r:id="rId7"/>
    <sheet name="附表3-2022年第4季度彩色电视机CRT屏锥比重明细表" sheetId="49" state="hidden" r:id="rId8"/>
    <sheet name="附表4-2022年第4季度废弃电器电子产品拆解情况汇总表" sheetId="50" state="hidden" r:id="rId9"/>
    <sheet name="附表5-2023年2季度拆解产物产生、处理量明细表-" sheetId="61" state="hidden" r:id="rId10"/>
    <sheet name="汨罗万容2024年4季度拆解产物产生、处理量明细表" sheetId="64" r:id="rId11"/>
    <sheet name="附表5-2024年4季度拆解产物产生、处理量明细表 (2)" sheetId="67" state="hidden" r:id="rId12"/>
    <sheet name="附表5-2023年2季度拆解产物产生、处理量明细表（1）" sheetId="62" state="hidden" r:id="rId13"/>
    <sheet name="附表5-2022年4季度拆解产物产生、处理量明细表" sheetId="44" state="hidden" r:id="rId14"/>
    <sheet name="附表5-2023年2季度拆解产物产生、处理量明细表 (2)" sheetId="66" state="hidden" r:id="rId15"/>
    <sheet name="Sheet1" sheetId="68" state="hidden" r:id="rId16"/>
    <sheet name="附表6-2022年第4季度废弃电器电子产品拆解处理类别和数量审" sheetId="52" state="hidden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  <externalReference r:id="rId155"/>
    <externalReference r:id="rId156"/>
    <externalReference r:id="rId157"/>
    <externalReference r:id="rId158"/>
    <externalReference r:id="rId159"/>
    <externalReference r:id="rId160"/>
    <externalReference r:id="rId161"/>
    <externalReference r:id="rId162"/>
    <externalReference r:id="rId163"/>
    <externalReference r:id="rId164"/>
    <externalReference r:id="rId165"/>
    <externalReference r:id="rId166"/>
    <externalReference r:id="rId167"/>
    <externalReference r:id="rId168"/>
    <externalReference r:id="rId169"/>
    <externalReference r:id="rId170"/>
    <externalReference r:id="rId171"/>
    <externalReference r:id="rId172"/>
    <externalReference r:id="rId173"/>
    <externalReference r:id="rId174"/>
    <externalReference r:id="rId175"/>
    <externalReference r:id="rId176"/>
    <externalReference r:id="rId177"/>
    <externalReference r:id="rId178"/>
    <externalReference r:id="rId179"/>
    <externalReference r:id="rId180"/>
    <externalReference r:id="rId181"/>
    <externalReference r:id="rId182"/>
    <externalReference r:id="rId183"/>
    <externalReference r:id="rId184"/>
    <externalReference r:id="rId185"/>
  </externalReferences>
  <definedNames>
    <definedName name="_xlnm._FilterDatabase" localSheetId="2" hidden="1">'附表1-2023年2季度原材料供货明细 (2)'!$A$3:$E$45</definedName>
    <definedName name="_xlnm._FilterDatabase" localSheetId="6" hidden="1">'附表2-4-2022年4季度洗衣机关键拆解产物物料平衡表'!$4:$149</definedName>
    <definedName name="_xlnm._FilterDatabase" localSheetId="10" hidden="1">汨罗万容2024年4季度拆解产物产生、处理量明细表!$A$4:$H$347</definedName>
    <definedName name="_xlnm._FilterDatabase" localSheetId="11" hidden="1">'附表5-2024年4季度拆解产物产生、处理量明细表 (2)'!$A$4:$H$198</definedName>
    <definedName name="_xlnm._FilterDatabase" localSheetId="14" hidden="1">'附表5-2023年2季度拆解产物产生、处理量明细表 (2)'!$A$4:$I$213</definedName>
    <definedName name="_xlnm._FilterDatabase" localSheetId="1" hidden="1">'2022年第4季度废弃电器电子产品收购明细表'!$A$4:$E$39</definedName>
    <definedName name="_xlnm._FilterDatabase" localSheetId="7" hidden="1">'附表3-2022年第4季度彩色电视机CRT屏锥比重明细表'!$A$4:$K$66</definedName>
    <definedName name="_xlnm._FilterDatabase" localSheetId="13" hidden="1">'附表5-2022年4季度拆解产物产生、处理量明细表'!$A$4:$H$216</definedName>
    <definedName name="_xlnm._FilterDatabase" localSheetId="3" hidden="1">'附表2-1-2022年4季度电视机关键拆解产物物料平衡表'!$4:$4</definedName>
    <definedName name="_xlnm._FilterDatabase" localSheetId="5" hidden="1">'附表2-3-2022年4季度电冰箱关键拆解产物物料平衡表'!$4:$4</definedName>
    <definedName name="\a">#N/A</definedName>
    <definedName name="\b">#N/A</definedName>
    <definedName name="\C" localSheetId="0">#REF!</definedName>
    <definedName name="\C">#REF!</definedName>
    <definedName name="\d">#N/A</definedName>
    <definedName name="\e">#N/A</definedName>
    <definedName name="\g">#N/A</definedName>
    <definedName name="\h">#N/A</definedName>
    <definedName name="\i">#N/A</definedName>
    <definedName name="\j">#N/A</definedName>
    <definedName name="\m">#N/A</definedName>
    <definedName name="\o">#N/A</definedName>
    <definedName name="\p">#N/A</definedName>
    <definedName name="\q">#N/A</definedName>
    <definedName name="\R" localSheetId="0">#REF!</definedName>
    <definedName name="\R">#REF!</definedName>
    <definedName name="\s">#N/A</definedName>
    <definedName name="\T">#REF!</definedName>
    <definedName name="\w">#N/A</definedName>
    <definedName name="\x">#N/A</definedName>
    <definedName name="\y">#N/A</definedName>
    <definedName name="\z">#N/A</definedName>
    <definedName name="_____T02">{"Book1"}</definedName>
    <definedName name="_____wrn.주간._.보고.I_CO" hidden="1">{#N/A,#N/A,TRUE,"일정"}</definedName>
    <definedName name="____0Crite">#REF!</definedName>
    <definedName name="____T02" localSheetId="0">{"Book1"}</definedName>
    <definedName name="____wrn.주간._.보고.I_CO" localSheetId="0" hidden="1">{#N/A,#N/A,TRUE,"일정"}</definedName>
    <definedName name="___0Crite">#REF!</definedName>
    <definedName name="___IV16532">#REF!</definedName>
    <definedName name="___IV17532">#REF!</definedName>
    <definedName name="___IV19999">#REF!</definedName>
    <definedName name="___IV20000">#REF!</definedName>
    <definedName name="___IV60000">#REF!</definedName>
    <definedName name="__IV16532" localSheetId="0">#REF!</definedName>
    <definedName name="__IV17532" localSheetId="0">#REF!</definedName>
    <definedName name="__IV19999" localSheetId="0">#REF!</definedName>
    <definedName name="__IV20000" localSheetId="0">#REF!</definedName>
    <definedName name="__IV60000" localSheetId="0">#REF!</definedName>
    <definedName name="__IV999999">#REF!</definedName>
    <definedName name="__IZ53">#REF!</definedName>
    <definedName name="__JZ123">#REF!</definedName>
    <definedName name="__LZ123">#REF!</definedName>
    <definedName name="__MAÕ_HAØNG">#REF!</definedName>
    <definedName name="__MAÕ_SOÁ_THUEÁ">#REF!</definedName>
    <definedName name="__MZ53">#REF!</definedName>
    <definedName name="__ÑÔN_GIAÙ">#REF!</definedName>
    <definedName name="__SOÁ_CTÖØ">#REF!</definedName>
    <definedName name="__SOÁ_LÖÔÏNG">#REF!</definedName>
    <definedName name="__TEÂN_HAØNG">#REF!</definedName>
    <definedName name="__TEÂN_KHAÙCH_HAØ">#REF!</definedName>
    <definedName name="__THAØNH_TIEÀN">#REF!</definedName>
    <definedName name="__TRÒ_GIAÙ">#REF!</definedName>
    <definedName name="__TRÒ_GIAÙ__VAT_">#REF!</definedName>
    <definedName name="__wrn.주간._.보고.I_CO" hidden="1">{#N/A,#N/A,TRUE,"일정"}</definedName>
    <definedName name="__XY123">#REF!</definedName>
    <definedName name="_1">#N/A</definedName>
    <definedName name="_1000A01">#N/A</definedName>
    <definedName name="_1BA2500">#REF!</definedName>
    <definedName name="_1BA3250">#REF!</definedName>
    <definedName name="_1BA400P">#REF!</definedName>
    <definedName name="_1CAP001">#REF!</definedName>
    <definedName name="_1CAP011">#REF!</definedName>
    <definedName name="_1CAP012">#REF!</definedName>
    <definedName name="_1CDHT03">#REF!</definedName>
    <definedName name="_1CHANG2">#REF!</definedName>
    <definedName name="_1DADOI1">#REF!</definedName>
    <definedName name="_1DAU002">#REF!</definedName>
    <definedName name="_1DDAY03">#REF!</definedName>
    <definedName name="_1DDTT01">#REF!</definedName>
    <definedName name="_1FCO101">#REF!</definedName>
    <definedName name="_1GIA101">#REF!</definedName>
    <definedName name="_1LA1001">#REF!</definedName>
    <definedName name="_1LP" localSheetId="0">#REF!</definedName>
    <definedName name="_1LP">#REF!</definedName>
    <definedName name="_1MCCBO2">#REF!</definedName>
    <definedName name="_1PKCAP1">#REF!</definedName>
    <definedName name="_1PKIEN2">#REF!</definedName>
    <definedName name="_1PKTT01">#REF!</definedName>
    <definedName name="_1TCD101">#REF!</definedName>
    <definedName name="_1TCD201">#REF!</definedName>
    <definedName name="_1TCD203">#REF!</definedName>
    <definedName name="_1TD2001">#REF!</definedName>
    <definedName name="_1TIHT01">#REF!</definedName>
    <definedName name="_1TIHT06">#REF!</definedName>
    <definedName name="_1TIHT07">#REF!</definedName>
    <definedName name="_1TRU121">#REF!</definedName>
    <definedName name="_2">#N/A</definedName>
    <definedName name="_21114" localSheetId="0">#REF!</definedName>
    <definedName name="_21114">#REF!</definedName>
    <definedName name="_2BLA100">#REF!</definedName>
    <definedName name="_2CHANG1">#REF!</definedName>
    <definedName name="_2CHANG2">#REF!</definedName>
    <definedName name="_2DADOI1">#REF!</definedName>
    <definedName name="_2DAL201">#REF!</definedName>
    <definedName name="_2KD0222">#REF!</definedName>
    <definedName name="_2LP" localSheetId="0">#REF!</definedName>
    <definedName name="_2LP">#REF!</definedName>
    <definedName name="_2TD2001">#REF!</definedName>
    <definedName name="_3BLXMD">#REF!</definedName>
    <definedName name="_3BOAG01">#REF!</definedName>
    <definedName name="_3COSSE1">#REF!</definedName>
    <definedName name="_3CTKHAC">#REF!</definedName>
    <definedName name="_3DMINO1">#REF!</definedName>
    <definedName name="_3DMINO2">#REF!</definedName>
    <definedName name="_3DUPSSS">#REF!</definedName>
    <definedName name="_3HTTR01">#REF!</definedName>
    <definedName name="_3HTTR02">#REF!</definedName>
    <definedName name="_3HTTR03">#REF!</definedName>
    <definedName name="_3HTTR04">#REF!</definedName>
    <definedName name="_3HTTR05">#REF!</definedName>
    <definedName name="_3PKDOM1">#REF!</definedName>
    <definedName name="_3PKDOM2">#REF!</definedName>
    <definedName name="_3TRU122">#REF!</definedName>
    <definedName name="_3TU0609">#REF!</definedName>
    <definedName name="_430.001">#REF!</definedName>
    <definedName name="_4CNT240">#REF!</definedName>
    <definedName name="_4CTL240">#REF!</definedName>
    <definedName name="_4FCO100">#REF!</definedName>
    <definedName name="_4HDCTT4">#REF!</definedName>
    <definedName name="_4HNCTT4">#REF!</definedName>
    <definedName name="_4LBCO01">#REF!</definedName>
    <definedName name="_4OSLCTT">#REF!</definedName>
    <definedName name="_5080591">#REF!</definedName>
    <definedName name="_93" localSheetId="0">#REF!</definedName>
    <definedName name="_93">#REF!</definedName>
    <definedName name="_94" localSheetId="0">#REF!</definedName>
    <definedName name="_94">#REF!</definedName>
    <definedName name="_95" localSheetId="0">#REF!</definedName>
    <definedName name="_95">#REF!</definedName>
    <definedName name="_96" localSheetId="0">#REF!</definedName>
    <definedName name="_96">#REF!</definedName>
    <definedName name="_97" localSheetId="0">#REF!</definedName>
    <definedName name="_97">#REF!</definedName>
    <definedName name="_98" localSheetId="0">#REF!</definedName>
    <definedName name="_98">#REF!</definedName>
    <definedName name="_99" localSheetId="0">#REF!</definedName>
    <definedName name="_99">#REF!</definedName>
    <definedName name="_A" localSheetId="0">#REF!</definedName>
    <definedName name="_A">#REF!</definedName>
    <definedName name="_a500000">#REF!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AV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ON1">#REF!</definedName>
    <definedName name="_CON2">#REF!</definedName>
    <definedName name="_ddn400">#REF!</definedName>
    <definedName name="_ddn600">#REF!</definedName>
    <definedName name="_E99999">#REF!</definedName>
    <definedName name="_Fill" hidden="1">#REF!</definedName>
    <definedName name="_xlnm._FilterDatabase" localSheetId="0" hidden="1">#REF!</definedName>
    <definedName name="_xlnm._FilterDatabase" hidden="1">#REF!</definedName>
    <definedName name="_GG1" localSheetId="0" hidden="1">{#N/A,#N/A,FALSE,"Aging Summary";#N/A,#N/A,FALSE,"Ratio Analysis";#N/A,#N/A,FALSE,"Test 120 Day Accts";#N/A,#N/A,FALSE,"Tickmarks"}</definedName>
    <definedName name="_GG1" hidden="1">{#N/A,#N/A,FALSE,"Aging Summary";#N/A,#N/A,FALSE,"Ratio Analysis";#N/A,#N/A,FALSE,"Test 120 Day Accts";#N/A,#N/A,FALSE,"Tickmarks"}</definedName>
    <definedName name="_GG2" localSheetId="0" hidden="1">{#N/A,#N/A,FALSE,"Aging Summary";#N/A,#N/A,FALSE,"Ratio Analysis";#N/A,#N/A,FALSE,"Test 120 Day Accts";#N/A,#N/A,FALSE,"Tickmarks"}</definedName>
    <definedName name="_GG2" hidden="1">{#N/A,#N/A,FALSE,"Aging Summary";#N/A,#N/A,FALSE,"Ratio Analysis";#N/A,#N/A,FALSE,"Test 120 Day Accts";#N/A,#N/A,FALSE,"Tickmarks"}</definedName>
    <definedName name="_gon4">#REF!</definedName>
    <definedName name="_INT2" localSheetId="0" hidden="1">{#N/A,#N/A,TRUE,"일정"}</definedName>
    <definedName name="_INT2" hidden="1">{#N/A,#N/A,TRUE,"일정"}</definedName>
    <definedName name="_IV16532">#REF!</definedName>
    <definedName name="_IV17532">#REF!</definedName>
    <definedName name="_IV19999">#REF!</definedName>
    <definedName name="_IV20000">#REF!</definedName>
    <definedName name="_IV60000">#REF!</definedName>
    <definedName name="_IV999999" localSheetId="0">#REF!</definedName>
    <definedName name="_IZ53" localSheetId="0">#REF!</definedName>
    <definedName name="_JZ123" localSheetId="0">#REF!</definedName>
    <definedName name="_Key1" hidden="1">#REF!</definedName>
    <definedName name="_Key2" hidden="1">#REF!</definedName>
    <definedName name="_lap1">#REF!</definedName>
    <definedName name="_lap2">#REF!</definedName>
    <definedName name="_LZ123" localSheetId="0">#REF!</definedName>
    <definedName name="_MAC12">#REF!</definedName>
    <definedName name="_MAC46">#REF!</definedName>
    <definedName name="_MAÕ_HAØNG">#REF!</definedName>
    <definedName name="_MAÕ_SOÁ_THUEÁ">#REF!</definedName>
    <definedName name="_MZ53" localSheetId="0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ÑÔN_GIAÙ">#REF!</definedName>
    <definedName name="_oo77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o77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Order1" hidden="1">255</definedName>
    <definedName name="_Order2" hidden="1">255</definedName>
    <definedName name="_P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ER1">#REF!</definedName>
    <definedName name="_PER2">#REF!</definedName>
    <definedName name="_PP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0" hidden="1">{#N/A,#N/A,TRUE,"일정"}</definedName>
    <definedName name="_PU7" hidden="1">{#N/A,#N/A,TRUE,"일정"}</definedName>
    <definedName name="_sc1">#REF!</definedName>
    <definedName name="_SC2">#REF!</definedName>
    <definedName name="_sc3">#REF!</definedName>
    <definedName name="_SN3">#REF!</definedName>
    <definedName name="_SOÁ_CTÖØ">#REF!</definedName>
    <definedName name="_SOÁ_LÖÔÏNG">#REF!</definedName>
    <definedName name="_Sort" hidden="1">#REF!</definedName>
    <definedName name="_T02">{"Book1"}</definedName>
    <definedName name="_TB1">#REF!</definedName>
    <definedName name="_TEÂN_HAØNG">#REF!</definedName>
    <definedName name="_TEÂN_KHAÙCH_HAØ">#REF!</definedName>
    <definedName name="_THAØNH_TIEÀN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Ò_GIAÙ">#REF!</definedName>
    <definedName name="_TRÒ_GIAÙ__VAT_">#REF!</definedName>
    <definedName name="_VL100">#REF!</definedName>
    <definedName name="_VL200">#REF!</definedName>
    <definedName name="_VL250">#REF!</definedName>
    <definedName name="_XY123" localSheetId="0">#REF!</definedName>
    <definedName name="A_impresión_IM" localSheetId="0">#REF!</definedName>
    <definedName name="A_impresión_IM">#REF!</definedName>
    <definedName name="A0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 localSheetId="0">#REF!</definedName>
    <definedName name="AA">#REF!</definedName>
    <definedName name="AA_SIZE" localSheetId="0">#REF!</definedName>
    <definedName name="AA_SIZE">#REF!</definedName>
    <definedName name="AAA" localSheetId="0">#REF!</definedName>
    <definedName name="A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0" hidden="1">{#N/A,#N/A,TRUE,"일정"}</definedName>
    <definedName name="AAT" hidden="1">{#N/A,#N/A,TRUE,"일정"}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_Button" hidden="1">"업체현황_카드발송_List"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"C:\dnkim\협력업체\카드발송.mdb"</definedName>
    <definedName name="ACON" localSheetId="0" hidden="1">{#N/A,#N/A,TRUE,"일정"}</definedName>
    <definedName name="ACON" hidden="1">{#N/A,#N/A,TRUE,"일정"}</definedName>
    <definedName name="Address">#REF!</definedName>
    <definedName name="ADFHJGKG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DFHJGKG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0" hidden="1">{#N/A,#N/A,TRUE,"일정"}</definedName>
    <definedName name="AFNERO" hidden="1">{#N/A,#N/A,TRUE,"일정"}</definedName>
    <definedName name="AK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l_Item">#REF!</definedName>
    <definedName name="ALPIN">#N/A</definedName>
    <definedName name="ALPJYOU">#N/A</definedName>
    <definedName name="ALPTOI">#N/A</definedName>
    <definedName name="April">#REF!</definedName>
    <definedName name="APRILBAOJIA" localSheetId="0">#REF!</definedName>
    <definedName name="APRILBAOJIA">#REF!</definedName>
    <definedName name="apriljiage" localSheetId="0">#REF!</definedName>
    <definedName name="apriljiage">#REF!</definedName>
    <definedName name="AQQQ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RCHIVO" localSheetId="0">#REF!</definedName>
    <definedName name="ARCHIVO">#REF!</definedName>
    <definedName name="as">#N/A</definedName>
    <definedName name="AS2DocOpenMode" hidden="1">"AS2DocumentEdit"</definedName>
    <definedName name="ASAAAAA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AAAAA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sumptionProductionOverhead" localSheetId="0">#REF!</definedName>
    <definedName name="assumptionProductionOverhead">#REF!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TJIAGE" localSheetId="0">#REF!</definedName>
    <definedName name="AUTJIAGE">#REF!</definedName>
    <definedName name="B_042X">#REF!</definedName>
    <definedName name="B_12PU_W">#REF!</definedName>
    <definedName name="b_240" localSheetId="0">#REF!</definedName>
    <definedName name="b_24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tinh">#REF!</definedName>
    <definedName name="BaloonText">#REF!</definedName>
    <definedName name="Bang_cly">#REF!</definedName>
    <definedName name="Bang_CVC">#REF!</definedName>
    <definedName name="bang_gia">#REF!</definedName>
    <definedName name="Bang_travl">#REF!</definedName>
    <definedName name="BAOJIA2" localSheetId="0">#REF!</definedName>
    <definedName name="BAOJIA2">#REF!</definedName>
    <definedName name="baojiatwo" localSheetId="0">#REF!</definedName>
    <definedName name="baojiatwo">#REF!</definedName>
    <definedName name="BarData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BBB" localSheetId="0">#REF!</definedName>
    <definedName name="BBBBB">#REF!</definedName>
    <definedName name="bbbbb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B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fgbfb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T" localSheetId="0">#REF!</definedName>
    <definedName name="BJT">#REF!</definedName>
    <definedName name="blkh">#REF!</definedName>
    <definedName name="blkh1">#REF!</definedName>
    <definedName name="BLOCK1">#REF!</definedName>
    <definedName name="BLOCK2">#REF!</definedName>
    <definedName name="BLOCK3">#REF!</definedName>
    <definedName name="BOQ">#REF!</definedName>
    <definedName name="BREAKDOWN" localSheetId="0">#REF!</definedName>
    <definedName name="BREAKDOWN">#REF!</definedName>
    <definedName name="BTLT1pm">#REF!</definedName>
    <definedName name="BTLT3pm">#REF!</definedName>
    <definedName name="BTLTct">#REF!</definedName>
    <definedName name="BTLTHTDL">#REF!</definedName>
    <definedName name="BTLTHTHH">#REF!</definedName>
    <definedName name="BVCISUMMARY">#REF!</definedName>
    <definedName name="bvv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_O" localSheetId="0">#REF!</definedName>
    <definedName name="C_O">#REF!</definedName>
    <definedName name="C_SIZE" localSheetId="0">#REF!</definedName>
    <definedName name="C_SIZE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lculocosthora" localSheetId="0">#REF!</definedName>
    <definedName name="calculocosthora">#REF!</definedName>
    <definedName name="cap">#REF!</definedName>
    <definedName name="cap0.7">#REF!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dat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C" localSheetId="0">#REF!</definedName>
    <definedName name="CC">#REF!</definedName>
    <definedName name="CCC" localSheetId="0">#REF!</definedName>
    <definedName name="CCC">#REF!</definedName>
    <definedName name="CCCC" localSheetId="0">#REF!</definedName>
    <definedName name="CCCC">#REF!</definedName>
    <definedName name="CCS">#REF!</definedName>
    <definedName name="cdcgvjjvjvh" localSheetId="0" hidden="1">{#N/A,#N/A,TRUE,"일정"}</definedName>
    <definedName name="cdcgvjjvjvh" hidden="1">{#N/A,#N/A,TRUE,"일정"}</definedName>
    <definedName name="CDD">#REF!</definedName>
    <definedName name="CDDD" localSheetId="0">#REF!</definedName>
    <definedName name="CDDD">#REF!</definedName>
    <definedName name="CDDD1P">#REF!</definedName>
    <definedName name="CDDD1PHA">#REF!</definedName>
    <definedName name="CDDD3PHA">#REF!</definedName>
    <definedName name="CDE" localSheetId="0" hidden="1">{#N/A,#N/A,TRUE,"일정"}</definedName>
    <definedName name="CDE" hidden="1">{#N/A,#N/A,TRUE,"일정"}</definedName>
    <definedName name="cdhbkjbkjnkjnlmmn" localSheetId="0" hidden="1">{#N/A,#N/A,TRUE,"일정"}</definedName>
    <definedName name="cdhbkjbkjnkjnlmmn" hidden="1">{#N/A,#N/A,TRUE,"일정"}</definedName>
    <definedName name="Cdnum">#REF!</definedName>
    <definedName name="CH">#REF!</definedName>
    <definedName name="chang1pm">#REF!</definedName>
    <definedName name="chang3pm">#REF!</definedName>
    <definedName name="changct">#REF!</definedName>
    <definedName name="changht">#REF!</definedName>
    <definedName name="changHTDL">#REF!</definedName>
    <definedName name="changHTHH">#REF!</definedName>
    <definedName name="CHUKU" localSheetId="0">#REF!</definedName>
    <definedName name="CHUKU">#REF!</definedName>
    <definedName name="City">#REF!</definedName>
    <definedName name="CK">#REF!</definedName>
    <definedName name="CKXM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KXM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L">#REF!</definedName>
    <definedName name="clvc">#REF!</definedName>
    <definedName name="CLVC3">0.1</definedName>
    <definedName name="CLVC35">#REF!</definedName>
    <definedName name="CLVCTB">#REF!</definedName>
    <definedName name="CLVL">#REF!</definedName>
    <definedName name="Co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pany">#REF!</definedName>
    <definedName name="company_name">#REF!</definedName>
    <definedName name="COMPARATIVO" localSheetId="0">#REF!</definedName>
    <definedName name="COMPARATIVO">#REF!</definedName>
    <definedName name="CON_EQP_COS">#REF!</definedName>
    <definedName name="CON_EQP_COST">#REF!</definedName>
    <definedName name="CONCEPT2" localSheetId="0" hidden="1">{#N/A,#N/A,TRUE,"일정"}</definedName>
    <definedName name="CONCEPT2" hidden="1">{#N/A,#N/A,TRUE,"일정"}</definedName>
    <definedName name="Cong_HM_DTCT">#REF!</definedName>
    <definedName name="Cong_M_DTCT">#REF!</definedName>
    <definedName name="Cong_NC_DTCT">#REF!</definedName>
    <definedName name="Cong_VL_DTCT">#REF!</definedName>
    <definedName name="CONST_EQ">#REF!</definedName>
    <definedName name="CONSUMOACUMULAD" localSheetId="0">#REF!</definedName>
    <definedName name="CONSUMOACUMULAD">#REF!</definedName>
    <definedName name="consumomes" localSheetId="0">#REF!</definedName>
    <definedName name="consumomes">#REF!</definedName>
    <definedName name="COSTO" localSheetId="0">#REF!</definedName>
    <definedName name="COSTO">#REF!</definedName>
    <definedName name="Country">#REF!</definedName>
    <definedName name="COVER">#REF!</definedName>
    <definedName name="CPC">#REF!</definedName>
    <definedName name="CPVC35">#REF!</definedName>
    <definedName name="CPVCDN" localSheetId="0">#REF!</definedName>
    <definedName name="CPVCDN">#REF!</definedName>
    <definedName name="CRD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n9697">#REF!</definedName>
    <definedName name="ctiep">#REF!</definedName>
    <definedName name="CTIET">#REF!</definedName>
    <definedName name="CURRENCY">#REF!</definedName>
    <definedName name="CX">#REF!</definedName>
    <definedName name="CXZB" localSheetId="0" hidden="1">{#N/A,#N/A,TRUE,"일정"}</definedName>
    <definedName name="CXZB" hidden="1">{#N/A,#N/A,TRUE,"일정"}</definedName>
    <definedName name="CY" localSheetId="0">#REF!</definedName>
    <definedName name="CY">#REF!</definedName>
    <definedName name="D_7101A_B">#REF!</definedName>
    <definedName name="D_SIZE">"Dsize"</definedName>
    <definedName name="danhmuc">#REF!</definedName>
    <definedName name="data">#REF!</definedName>
    <definedName name="DATA_DATA2_List">#REF!</definedName>
    <definedName name="Data41">#REF!</definedName>
    <definedName name="Database" hidden="1">#REF!</definedName>
    <definedName name="database2" localSheetId="0">#REF!</definedName>
    <definedName name="database2">#REF!</definedName>
    <definedName name="database3" localSheetId="0">#REF!</definedName>
    <definedName name="database3">#REF!</definedName>
    <definedName name="DATATKDT">#REF!</definedName>
    <definedName name="DAY" localSheetId="0">资料清单!_xleta.DAY</definedName>
    <definedName name="DAY">'[1]xxx号同力电子2018年第 3 季度复审报告附表.xlsx'!DAY</definedName>
    <definedName name="DD" localSheetId="0">#REF!</definedName>
    <definedName name="DD">#REF!</definedName>
    <definedName name="DDAY">#REF!</definedName>
    <definedName name="DDD" localSheetId="0">#REF!</definedName>
    <definedName name="DDD">#REF!</definedName>
    <definedName name="DDDD" localSheetId="0">#REF!</definedName>
    <definedName name="DDDD">#REF!</definedName>
    <definedName name="den_bu">#REF!</definedName>
    <definedName name="DFSFDSFD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GCTI592">#REF!</definedName>
    <definedName name="DGNC">#REF!</definedName>
    <definedName name="DGTV">#REF!</definedName>
    <definedName name="dgvc">#REF!</definedName>
    <definedName name="DGVT">#REF!</definedName>
    <definedName name="DIARIO46" localSheetId="0">#REF!</definedName>
    <definedName name="DIARIO46">#REF!</definedName>
    <definedName name="DIARIO47" localSheetId="0">#REF!</definedName>
    <definedName name="DIARIO47">#REF!</definedName>
    <definedName name="didi" localSheetId="0">#REF!</definedName>
    <definedName name="didi">#REF!</definedName>
    <definedName name="directlabor" localSheetId="0">#REF!</definedName>
    <definedName name="directlabor">#REF!</definedName>
    <definedName name="Discount" hidden="1">#REF!</definedName>
    <definedName name="display_area_2" hidden="1">#REF!</definedName>
    <definedName name="DLCC">#REF!</definedName>
    <definedName name="DLF" localSheetId="0" hidden="1">{#N/A,#N/A,TRUE,"일정"}</definedName>
    <definedName name="DLF" hidden="1">{#N/A,#N/A,TRUE,"일정"}</definedName>
    <definedName name="DM">#REF!</definedName>
    <definedName name="DNF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bt">#REF!</definedName>
    <definedName name="Document_array" localSheetId="0">{"Thuxm2.xls","Sheet1"}</definedName>
    <definedName name="Document_array">{"Thuxm2.xls","Sheet1"}</definedName>
    <definedName name="DOO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O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1p1vc">#REF!</definedName>
    <definedName name="ds1p2nc">#REF!</definedName>
    <definedName name="ds1p2vc">#REF!</definedName>
    <definedName name="ds1p2vl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mnc">#REF!</definedName>
    <definedName name="ds3pmvc">#REF!</definedName>
    <definedName name="ds3pmvl">#REF!</definedName>
    <definedName name="ds3pnc">#REF!</definedName>
    <definedName name="ds3pvl">#REF!</definedName>
    <definedName name="dsct3pnc">#REF!</definedName>
    <definedName name="dsct3pvl">#REF!</definedName>
    <definedName name="DSFDFDSFADDDSFSA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PK1p1nc">#REF!</definedName>
    <definedName name="DSPK1p1vl">#REF!</definedName>
    <definedName name="DSPK1pnc">#REF!</definedName>
    <definedName name="DSPK1pvl">#REF!</definedName>
    <definedName name="dss" localSheetId="0" hidden="1">#REF!</definedName>
    <definedName name="dss" hidden="1">#REF!</definedName>
    <definedName name="DSTD_Clear" localSheetId="0">资料清单!DSTD_Clear</definedName>
    <definedName name="DSTD_Clear">'[1]xxx号同力电子2018年第 3 季度复审报告附表.xlsx'!DSTD_Clear</definedName>
    <definedName name="DSUMDATA">#REF!</definedName>
    <definedName name="dt">#REF!</definedName>
    <definedName name="dtdt">#REF!</definedName>
    <definedName name="DUIJIAYOU" localSheetId="0">#REF!</definedName>
    <definedName name="DUIJIAYOU">#REF!</definedName>
    <definedName name="e" localSheetId="0" hidden="1">#REF!</definedName>
    <definedName name="e" hidden="1">#REF!</definedName>
    <definedName name="E_032XN">#REF!</definedName>
    <definedName name="E_069">#REF!</definedName>
    <definedName name="E206." localSheetId="0">#REF!</definedName>
    <definedName name="E206.">#REF!</definedName>
    <definedName name="EE" localSheetId="0">#REF!</definedName>
    <definedName name="EE">#REF!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mail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0" hidden="1">{#N/A,#N/A,TRUE,"일정"}</definedName>
    <definedName name="EXT" hidden="1">{#N/A,#N/A,TRUE,"일정"}</definedName>
    <definedName name="EXTT" localSheetId="0" hidden="1">{#N/A,#N/A,TRUE,"일정"}</definedName>
    <definedName name="EXTT" hidden="1">{#N/A,#N/A,TRUE,"일정"}</definedName>
    <definedName name="f">#REF!</definedName>
    <definedName name="FACTOR">#REF!</definedName>
    <definedName name="Fax">#REF!</definedName>
    <definedName name="FCode" hidden="1">#REF!</definedName>
    <definedName name="fdd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d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0" hidden="1">{#N/A,#N/A,TRUE,"일정"}</definedName>
    <definedName name="FDSA" hidden="1">{#N/A,#N/A,TRUE,"일정"}</definedName>
    <definedName name="February">#REF!</definedName>
    <definedName name="FF" localSheetId="0">#REF!</definedName>
    <definedName name="FF">#REF!</definedName>
    <definedName name="fff" localSheetId="0">#REF!</definedName>
    <definedName name="fff">#REF!</definedName>
    <definedName name="ffffffff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0" hidden="1">{#N/A,#N/A,TRUE,"일정"}</definedName>
    <definedName name="FFFFFFFFFFF" hidden="1">{#N/A,#N/A,TRUE,"일정"}</definedName>
    <definedName name="FFROHS" localSheetId="0">#REF!</definedName>
    <definedName name="FFROHS">#REF!</definedName>
    <definedName name="FFROHSCHUKU" localSheetId="0">#REF!</definedName>
    <definedName name="FFROHSCHUKU">#REF!</definedName>
    <definedName name="FFST">"BRSUM FFST"</definedName>
    <definedName name="fgfgfg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fgfg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J" localSheetId="0">#REF!</definedName>
    <definedName name="FJ">#REF!</definedName>
    <definedName name="FTQ" localSheetId="0" hidden="1">{#N/A,#N/A,TRUE,"일정"}</definedName>
    <definedName name="FTQ" hidden="1">{#N/A,#N/A,TRUE,"일정"}</definedName>
    <definedName name="G">#REF!</definedName>
    <definedName name="G_ME">#REF!</definedName>
    <definedName name="gdmhgdmhg" localSheetId="0" hidden="1">{#N/A,#N/A,TRUE,"일정"}</definedName>
    <definedName name="gdmhgdmhg" hidden="1">{#N/A,#N/A,TRUE,"일정"}</definedName>
    <definedName name="GFD" localSheetId="0" hidden="1">{#N/A,#N/A,TRUE,"일정"}</definedName>
    <definedName name="GFD" hidden="1">{#N/A,#N/A,TRUE,"일정"}</definedName>
    <definedName name="GG" localSheetId="0">#REF!</definedName>
    <definedName name="GG">#REF!</definedName>
    <definedName name="GGGGGG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GGGGG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H" localSheetId="0">#REF!</definedName>
    <definedName name="GH">#REF!</definedName>
    <definedName name="gia">#REF!</definedName>
    <definedName name="Gia_CT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l3p">#REF!</definedName>
    <definedName name="GROSS" localSheetId="0">#REF!</definedName>
    <definedName name="GROSS">#REF!</definedName>
    <definedName name="GROUP" localSheetId="0">#REF!</definedName>
    <definedName name="GROUP">#REF!</definedName>
    <definedName name="GT" localSheetId="0">#REF!</definedName>
    <definedName name="GT">#REF!</definedName>
    <definedName name="GTXL">#REF!</definedName>
    <definedName name="GuidText">#REF!</definedName>
    <definedName name="gvdasskv" localSheetId="0" hidden="1">{#N/A,#N/A,TRUE,"일정"}</definedName>
    <definedName name="gvdasskv" hidden="1">{#N/A,#N/A,TRUE,"일정"}</definedName>
    <definedName name="h" hidden="1">#REF!</definedName>
    <definedName name="H_THUCHTHH">#REF!</definedName>
    <definedName name="H_THUCTT">#REF!</definedName>
    <definedName name="HDFHD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DFHD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ä_soá_laép_xaø_H">1.7</definedName>
    <definedName name="heä_soá_sình_laày">#REF!</definedName>
    <definedName name="HFJ" localSheetId="0" hidden="1">{#N/A,#N/A,TRUE,"일정"}</definedName>
    <definedName name="HFJ" hidden="1">{#N/A,#N/A,TRUE,"일정"}</definedName>
    <definedName name="HG" localSheetId="0">#REF!</definedName>
    <definedName name="HG">#REF!</definedName>
    <definedName name="hgfhgxfhgfxhgxfhgfxh" localSheetId="0" hidden="1">{#N/A,#N/A,TRUE,"일정"}</definedName>
    <definedName name="hgfhgxfhgfxhgxfhgfxh" hidden="1">{#N/A,#N/A,TRUE,"일정"}</definedName>
    <definedName name="hgfshg" localSheetId="0" hidden="1">{#N/A,#N/A,TRUE,"일정"}</definedName>
    <definedName name="hgfshg" hidden="1">{#N/A,#N/A,TRUE,"일정"}</definedName>
    <definedName name="hgfshgs" localSheetId="0" hidden="1">{#N/A,#N/A,TRUE,"일정"}</definedName>
    <definedName name="hgfshgs" hidden="1">{#N/A,#N/A,TRUE,"일정"}</definedName>
    <definedName name="hgfxd" localSheetId="0" hidden="1">{#N/A,#N/A,TRUE,"일정"}</definedName>
    <definedName name="hgfxd" hidden="1">{#N/A,#N/A,TRUE,"일정"}</definedName>
    <definedName name="HH" localSheetId="0">#REF!</definedName>
    <definedName name="HH">#REF!</definedName>
    <definedName name="hhhh" localSheetId="0">#REF!</definedName>
    <definedName name="hhhh">#REF!</definedName>
    <definedName name="HHTT">#REF!</definedName>
    <definedName name="HiddenRows" hidden="1">#REF!</definedName>
    <definedName name="hien">#REF!</definedName>
    <definedName name="HIEU" localSheetId="0" hidden="1">{"'Sheet1'!$L$16"}</definedName>
    <definedName name="HIEU" hidden="1">{"'Sheet1'!$L$16"}</definedName>
    <definedName name="Hinh_thuc">"bangtra"</definedName>
    <definedName name="hj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kh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ME_MANP">#REF!</definedName>
    <definedName name="HOMEOFFICE_COST">#REF!</definedName>
    <definedName name="HO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en">#REF!</definedName>
    <definedName name="Hoü_vaì_tãn">#REF!</definedName>
    <definedName name="HSBJ" localSheetId="0">#REF!</definedName>
    <definedName name="HSBJ">#REF!</definedName>
    <definedName name="HSCT3">0.1</definedName>
    <definedName name="hsdc">#REF!</definedName>
    <definedName name="hsdc1">#REF!</definedName>
    <definedName name="HSDN">#REF!</definedName>
    <definedName name="HSHH">#REF!</definedName>
    <definedName name="HSHHUT">#REF!</definedName>
    <definedName name="hsk">#REF!</definedName>
    <definedName name="hskd">#REF!</definedName>
    <definedName name="HSKJ" localSheetId="0">#REF!</definedName>
    <definedName name="HSKJ">#REF!</definedName>
    <definedName name="hskk">#REF!</definedName>
    <definedName name="HSKK35">#REF!</definedName>
    <definedName name="hslx">#REF!</definedName>
    <definedName name="hslxh">#REF!</definedName>
    <definedName name="HSLXP">#REF!</definedName>
    <definedName name="HSSL">#REF!</definedName>
    <definedName name="HSVC1">#REF!</definedName>
    <definedName name="HSVC2">#REF!</definedName>
    <definedName name="HSVC3">#REF!</definedName>
    <definedName name="HT" localSheetId="0">#REF!</definedName>
    <definedName name="HT">#REF!</definedName>
    <definedName name="HTHH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VL">#REF!</definedName>
    <definedName name="huy" localSheetId="0" hidden="1">{"'Sheet1'!$L$16"}</definedName>
    <definedName name="huy" hidden="1">{"'Sheet1'!$L$16"}</definedName>
    <definedName name="HWSheet">1</definedName>
    <definedName name="HY" localSheetId="0">#REF!</definedName>
    <definedName name="HY">#REF!</definedName>
    <definedName name="HYL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YL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">#REF!</definedName>
    <definedName name="IDLAB_COST">#REF!</definedName>
    <definedName name="II" localSheetId="0">#REF!</definedName>
    <definedName name="II">#REF!</definedName>
    <definedName name="IND_LAB">#REF!</definedName>
    <definedName name="INDMANP">#REF!</definedName>
    <definedName name="INT" localSheetId="0" hidden="1">{#N/A,#N/A,TRUE,"일정"}</definedName>
    <definedName name="INT" hidden="1">{#N/A,#N/A,TRUE,"일정"}</definedName>
    <definedName name="iuiu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uiu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V" localSheetId="0">#REF!</definedName>
    <definedName name="IV">#REF!</definedName>
    <definedName name="j">#REF!</definedName>
    <definedName name="j356C8">#REF!</definedName>
    <definedName name="ja" localSheetId="0">#REF!</definedName>
    <definedName name="ja">#REF!</definedName>
    <definedName name="JAN" localSheetId="0">#REF!</definedName>
    <definedName name="JAN">#REF!</definedName>
    <definedName name="JANBAOJIA" localSheetId="0">#REF!</definedName>
    <definedName name="JANBAOJIA">#REF!</definedName>
    <definedName name="JANBAOJIATWO" localSheetId="0">#REF!</definedName>
    <definedName name="JANBAOJIATWO">#REF!</definedName>
    <definedName name="JANCHUKU" localSheetId="0">#REF!</definedName>
    <definedName name="JANCHUKU">#REF!</definedName>
    <definedName name="January">#REF!</definedName>
    <definedName name="JBAOJIA" localSheetId="0">#REF!</definedName>
    <definedName name="JBAOJIA">#REF!</definedName>
    <definedName name="JCHUKU" localSheetId="0">#REF!</definedName>
    <definedName name="JCHUKU">#REF!</definedName>
    <definedName name="jgfsjhgfsjhgfsdjhgfds" localSheetId="0" hidden="1">{#N/A,#N/A,TRUE,"일정"}</definedName>
    <definedName name="jgfsjhgfsjhgfsdjhgfds" hidden="1">{#N/A,#N/A,TRUE,"일정"}</definedName>
    <definedName name="jghj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hj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0" hidden="1">{#N/A,#N/A,TRUE,"일정"}</definedName>
    <definedName name="JHDJD" hidden="1">{#N/A,#N/A,TRUE,"일정"}</definedName>
    <definedName name="JHFD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F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k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IAGE" localSheetId="0">#REF!</definedName>
    <definedName name="JIAGE">#REF!</definedName>
    <definedName name="JIAYO" localSheetId="0">#REF!</definedName>
    <definedName name="JIAYO">#REF!</definedName>
    <definedName name="JJ" localSheetId="0">#REF!</definedName>
    <definedName name="JJ">#REF!</definedName>
    <definedName name="JJJ">#REF!</definedName>
    <definedName name="JJJJJ" localSheetId="0" hidden="1">{#N/A,#N/A,TRUE,"일정"}</definedName>
    <definedName name="JJJJJ" hidden="1">{#N/A,#N/A,TRUE,"일정"}</definedName>
    <definedName name="JP" localSheetId="0">#REF!</definedName>
    <definedName name="JP">#REF!</definedName>
    <definedName name="JS" localSheetId="0">#REF!</definedName>
    <definedName name="JS">#REF!</definedName>
    <definedName name="JY" localSheetId="0">#REF!</definedName>
    <definedName name="JY">#REF!</definedName>
    <definedName name="JYT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JYT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">#REF!</definedName>
    <definedName name="k2b" localSheetId="0">#REF!</definedName>
    <definedName name="k2b">#REF!</definedName>
    <definedName name="kcong">#REF!</definedName>
    <definedName name="KEKK">#REF!</definedName>
    <definedName name="KH" localSheetId="0">#REF!</definedName>
    <definedName name="KH">#REF!</definedName>
    <definedName name="KH_Chang">#REF!</definedName>
    <definedName name="khoi" localSheetId="0" hidden="1">{"'Sheet1'!$L$16"}</definedName>
    <definedName name="khoi" hidden="1">{"'Sheet1'!$L$16"}</definedName>
    <definedName name="KJHG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HG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0" hidden="1">{#N/A,#N/A,TRUE,"일정"}</definedName>
    <definedName name="KJYF" hidden="1">{#N/A,#N/A,TRUE,"일정"}</definedName>
    <definedName name="kkk" hidden="1">#REF!</definedName>
    <definedName name="KKKK" hidden="1">#REF!</definedName>
    <definedName name="kkkkk" hidden="1">#REF!</definedName>
    <definedName name="kl_ME">#REF!</definedName>
    <definedName name="KLTHDN">#REF!</definedName>
    <definedName name="KLVANKHUON">#REF!</definedName>
    <definedName name="kp1ph">#REF!</definedName>
    <definedName name="KSTK">#REF!</definedName>
    <definedName name="KUCHUN" localSheetId="0">#REF!</definedName>
    <definedName name="KUCHUN">#REF!</definedName>
    <definedName name="KVC">#REF!</definedName>
    <definedName name="L_mong">#REF!</definedName>
    <definedName name="lan" localSheetId="0" hidden="1">{#N/A,#N/A,TRUE,"BT M200 da 10x20"}</definedName>
    <definedName name="lan" hidden="1">{#N/A,#N/A,TRUE,"BT M200 da 10x20"}</definedName>
    <definedName name="laychua" localSheetId="0">{"Thuxm2.xls","Sheet1"}</definedName>
    <definedName name="laychua">{"Thuxm2.xls","Sheet1"}</definedName>
    <definedName name="LHSDHSD" localSheetId="0" hidden="1">{#N/A,#N/A,TRUE,"일정"}</definedName>
    <definedName name="LHSDHSD" hidden="1">{#N/A,#N/A,TRUE,"일정"}</definedName>
    <definedName name="LINE">#REF!</definedName>
    <definedName name="list">#REF!</definedName>
    <definedName name="list01">#REF!</definedName>
    <definedName name="list02">#REF!</definedName>
    <definedName name="list03">#REF!</definedName>
    <definedName name="list04">#REF!</definedName>
    <definedName name="list05">#REF!</definedName>
    <definedName name="list06">#REF!</definedName>
    <definedName name="ljk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jk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K_hathe">#REF!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 localSheetId="0" hidden="1">{#N/A,#N/A,FALSE,"Chi tiÆt"}</definedName>
    <definedName name="LLLLL" hidden="1">{#N/A,#N/A,FALSE,"Chi tiÆt"}</definedName>
    <definedName name="Lmk">#REF!</definedName>
    <definedName name="LN">#REF!</definedName>
    <definedName name="Loai_TD">#REF!</definedName>
    <definedName name="LOC" localSheetId="0">#REF!</definedName>
    <definedName name="LOC">#REF!</definedName>
    <definedName name="lVC">#REF!</definedName>
    <definedName name="m">#REF!</definedName>
    <definedName name="M102bnnc">#REF!</definedName>
    <definedName name="M102bnvl">#REF!</definedName>
    <definedName name="M10aa1p">#REF!</definedName>
    <definedName name="M10aanc">#REF!</definedName>
    <definedName name="M10aavc">#REF!</definedName>
    <definedName name="M10aavl">#REF!</definedName>
    <definedName name="M10banc">#REF!</definedName>
    <definedName name="M10bavl">#REF!</definedName>
    <definedName name="M12aavl">#REF!</definedName>
    <definedName name="M12ba3p">#REF!</definedName>
    <definedName name="M12banc">#REF!</definedName>
    <definedName name="M12bavl">#REF!</definedName>
    <definedName name="M12bb1p">#REF!</definedName>
    <definedName name="M12bbnc">#REF!</definedName>
    <definedName name="M12bbvl">#REF!</definedName>
    <definedName name="M12bnnc">#REF!</definedName>
    <definedName name="M12bnvl">#REF!</definedName>
    <definedName name="M14bb1p">#REF!</definedName>
    <definedName name="M14bbnc">#REF!</definedName>
    <definedName name="M14bbvc">#REF!</definedName>
    <definedName name="M14bbvl">#REF!</definedName>
    <definedName name="M8a" localSheetId="0">#REF!</definedName>
    <definedName name="M8a">#REF!</definedName>
    <definedName name="M8aa" localSheetId="0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ro2">#REF!</definedName>
    <definedName name="Macro3">#REF!</definedName>
    <definedName name="MAJ_CON_EQP">#REF!</definedName>
    <definedName name="MaNV">#REF!</definedName>
    <definedName name="March">#REF!</definedName>
    <definedName name="MARCHBAOJIA" localSheetId="0">#REF!</definedName>
    <definedName name="MARCHBAOJIA">#REF!</definedName>
    <definedName name="marchbiajia" localSheetId="0">#REF!</definedName>
    <definedName name="marchbiajia">#REF!</definedName>
    <definedName name="MARCHCHUKU" localSheetId="0">#REF!</definedName>
    <definedName name="MARCHCHUKU">#REF!</definedName>
    <definedName name="MASTER" localSheetId="0" hidden="1">{#N/A,#N/A,TRUE,"일정"}</definedName>
    <definedName name="MASTER" hidden="1">{#N/A,#N/A,TRUE,"일정"}</definedName>
    <definedName name="MAVANKHUON">#REF!</definedName>
    <definedName name="MAVLTHDN">#REF!</definedName>
    <definedName name="May">#REF!</definedName>
    <definedName name="MAYCHUKU" localSheetId="0">#REF!</definedName>
    <definedName name="MAYCHUKU">#REF!</definedName>
    <definedName name="mayjiage" localSheetId="0">#REF!</definedName>
    <definedName name="mayjiage">#REF!</definedName>
    <definedName name="Mba1p">#REF!</definedName>
    <definedName name="Mba3p">#REF!</definedName>
    <definedName name="Mbb3p">#REF!</definedName>
    <definedName name="MBnc">#REF!</definedName>
    <definedName name="MBvl">#REF!</definedName>
    <definedName name="MC" localSheetId="0">#REF!</definedName>
    <definedName name="MC">#REF!</definedName>
    <definedName name="MG_A">#REF!</definedName>
    <definedName name="MH_출장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H_출장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ING" localSheetId="0">#REF!</definedName>
    <definedName name="MING">#REF!</definedName>
    <definedName name="mod" localSheetId="0">#REF!,#REF!,#REF!,#REF!,#REF!</definedName>
    <definedName name="mod">#REF!,#REF!,#REF!,#REF!,#REF!</definedName>
    <definedName name="Module.Prix_SMC" localSheetId="0">资料清单!Module.Prix_SMC</definedName>
    <definedName name="Module.Prix_SMC">'[1]xxx号同力电子2018年第 3 季度复审报告附表.xlsx'!Module.Prix_SMC</definedName>
    <definedName name="mong1pm">#REF!</definedName>
    <definedName name="mong3pm">#REF!</definedName>
    <definedName name="mongct">#REF!</definedName>
    <definedName name="monght">#REF!</definedName>
    <definedName name="mongHTDL">#REF!</definedName>
    <definedName name="mongHTHH">#REF!</definedName>
    <definedName name="mongneo1pm">#REF!</definedName>
    <definedName name="mongneo3pm">#REF!</definedName>
    <definedName name="mongneoct">#REF!</definedName>
    <definedName name="mongneoht">#REF!</definedName>
    <definedName name="mongneoHTDL">#REF!</definedName>
    <definedName name="mongneoHTHH">#REF!</definedName>
    <definedName name="month">#REF!</definedName>
    <definedName name="Moùng">#REF!</definedName>
    <definedName name="MSCT">#REF!</definedName>
    <definedName name="MTC1P">#REF!</definedName>
    <definedName name="MTC3P">#REF!</definedName>
    <definedName name="MTCMB">#REF!</definedName>
    <definedName name="MTMAC12">#REF!</definedName>
    <definedName name="mtram">#REF!</definedName>
    <definedName name="MULTIPLICA" localSheetId="0">#REF!</definedName>
    <definedName name="MULTIPLICA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nc">#REF!</definedName>
    <definedName name="N1pINGvc">#REF!</definedName>
    <definedName name="N1pINGvl">#REF!</definedName>
    <definedName name="n1pint">#REF!</definedName>
    <definedName name="N1pINTnc">#REF!</definedName>
    <definedName name="N1pINTvc">#REF!</definedName>
    <definedName name="N1pINTvl">#REF!</definedName>
    <definedName name="N1pNLnc">#REF!</definedName>
    <definedName name="N1pNLvc">#REF!</definedName>
    <definedName name="N1pNLvl">#REF!</definedName>
    <definedName name="NA" localSheetId="0">#REF!</definedName>
    <definedName name="NA">#REF!</definedName>
    <definedName name="Ñaép_ñaát">#REF!</definedName>
    <definedName name="NAME">#REF!</definedName>
    <definedName name="Ñaøo_ñaát_tieáp_ñòa">#REF!</definedName>
    <definedName name="nc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ap0.7">#REF!</definedName>
    <definedName name="NCcap1">#REF!</definedName>
    <definedName name="NCCT3p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GAØY">#REF!</definedName>
    <definedName name="NH">#REF!</definedName>
    <definedName name="NHAÂN_COÂNG" localSheetId="16">BTRAM</definedName>
    <definedName name="NHAÂN_COÂNG" localSheetId="0">BTRAM</definedName>
    <definedName name="NHAÂN_COÂNG">BTRAM</definedName>
    <definedName name="Nhapsolieu">#REF!</definedName>
    <definedName name="nhn">#REF!</definedName>
    <definedName name="NHot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903p">#REF!</definedName>
    <definedName name="NIN190nc">#REF!</definedName>
    <definedName name="NIN190vl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vc">#REF!</definedName>
    <definedName name="NINDvl">#REF!</definedName>
    <definedName name="nindvl1p">#REF!</definedName>
    <definedName name="ning1p">#REF!</definedName>
    <definedName name="ningnc1p">#REF!</definedName>
    <definedName name="ningvl1p">#REF!</definedName>
    <definedName name="NINnc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l">#REF!</definedName>
    <definedName name="NL12nc">#REF!</definedName>
    <definedName name="NL12vl">#REF!</definedName>
    <definedName name="nl1p">#REF!</definedName>
    <definedName name="nl3p">#REF!</definedName>
    <definedName name="nlht" localSheetId="0">#REF!</definedName>
    <definedName name="nlht">#REF!</definedName>
    <definedName name="NLTK1p">#REF!</definedName>
    <definedName name="nn">#REF!</definedName>
    <definedName name="nn1p">#REF!</definedName>
    <definedName name="nn3p">#REF!</definedName>
    <definedName name="nnn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nn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o">#REF!</definedName>
    <definedName name="NOW" localSheetId="0">#REF!</definedName>
    <definedName name="NOW">#REF!</definedName>
    <definedName name="nsl">#REF!</definedName>
    <definedName name="nx" localSheetId="0">#REF!</definedName>
    <definedName name="nx">#REF!</definedName>
    <definedName name="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rderTable" hidden="1">#REF!</definedName>
    <definedName name="osc" localSheetId="0">#REF!</definedName>
    <definedName name="osc">#REF!</definedName>
    <definedName name="PAPELLINER" localSheetId="0">#REF!</definedName>
    <definedName name="PAPELLINER">#REF!</definedName>
    <definedName name="PAPER_LINER" localSheetId="0">#REF!</definedName>
    <definedName name="PAPER_LINER">#REF!</definedName>
    <definedName name="PDCA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rsonSelectionRange">#REF!</definedName>
    <definedName name="Phanbothue">#REF!</definedName>
    <definedName name="PHASE4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PHASE4" hidden="1">{#N/A,#N/A,FALSE,"삼진정공";#N/A,#N/A,FALSE,"영신금속";#N/A,#N/A,FALSE,"태양금속";#N/A,#N/A,FALSE,"진합정공";#N/A,#N/A,FALSE,"코리아";#N/A,#N/A,FALSE,"풍강금속";#N/A,#N/A,FALSE,"선일기계"}</definedName>
    <definedName name="Phone">#REF!</definedName>
    <definedName name="phu_luc_vua">#REF!</definedName>
    <definedName name="PH단계별" localSheetId="0" hidden="1">{#N/A,#N/A,TRUE,"일정"}</definedName>
    <definedName name="PH단계별" hidden="1">{#N/A,#N/A,TRUE,"일정"}</definedName>
    <definedName name="PK" localSheetId="0">#REF!</definedName>
    <definedName name="PK">#REF!</definedName>
    <definedName name="PLANENE99" localSheetId="0">#REF!</definedName>
    <definedName name="PLANENE99">#REF!</definedName>
    <definedName name="pp_1XDM">#REF!</definedName>
    <definedName name="pp_3NC">#REF!</definedName>
    <definedName name="pp_3XDM">#REF!</definedName>
    <definedName name="PRECIO" localSheetId="0">#REF!</definedName>
    <definedName name="PRECIO">#REF!</definedName>
    <definedName name="PRICE">#REF!</definedName>
    <definedName name="PRICE1">#REF!</definedName>
    <definedName name="_xlnm.Print_Area" localSheetId="13">'附表5-2022年4季度拆解产物产生、处理量明细表'!$A$1:$H$216</definedName>
    <definedName name="_xlnm.Print_Area" localSheetId="5">'附表2-3-2022年4季度电冰箱关键拆解产物物料平衡表'!$A$1:$M$104</definedName>
    <definedName name="_xlnm.Print_Area" localSheetId="6">'附表2-4-2022年4季度洗衣机关键拆解产物物料平衡表'!$A$1:$I$149</definedName>
    <definedName name="_xlnm.Print_Area" localSheetId="7">'附表3-2022年第4季度彩色电视机CRT屏锥比重明细表'!$A$1:$K$66</definedName>
    <definedName name="_xlnm.Print_Area" localSheetId="8">'附表4-2022年第4季度废弃电器电子产品拆解情况汇总表'!$A$1:$P$39</definedName>
    <definedName name="_xlnm.Print_Area" hidden="1">#REF!</definedName>
    <definedName name="_xlnm.Print_Titles" localSheetId="13">'附表5-2022年4季度拆解产物产生、处理量明细表'!$1:$4</definedName>
    <definedName name="_xlnm.Print_Titles" localSheetId="3">'附表2-1-2022年4季度电视机关键拆解产物物料平衡表'!$1:$4</definedName>
    <definedName name="_xlnm.Print_Titles" localSheetId="5">'附表2-3-2022年4季度电冰箱关键拆解产物物料平衡表'!$1:$4</definedName>
    <definedName name="_xlnm.Print_Titles" localSheetId="6">'附表2-4-2022年4季度洗衣机关键拆解产物物料平衡表'!$1:$4</definedName>
    <definedName name="_xlnm.Print_Titles" localSheetId="7">'附表3-2022年第4季度彩色电视机CRT屏锥比重明细表'!$1:$4</definedName>
    <definedName name="_xlnm.Print_Titles" localSheetId="8">'附表4-2022年第4季度废弃电器电子产品拆解情况汇总表'!$1:$2</definedName>
    <definedName name="_xlnm.Print_Titles" hidden="1">#REF!,#REF!</definedName>
    <definedName name="Print_Titles_MI">#REF!</definedName>
    <definedName name="PRINTA">#REF!</definedName>
    <definedName name="PRINTB">#REF!</definedName>
    <definedName name="PRINTC">#REF!</definedName>
    <definedName name="Prix_SMC" localSheetId="0">资料清单!Prix_SMC</definedName>
    <definedName name="Prix_SMC">'[1]xxx号同力电子2018年第 3 季度复审报告附表.xlsx'!Prix_SMC</definedName>
    <definedName name="ProdForm" hidden="1">#REF!</definedName>
    <definedName name="Product" hidden="1">#REF!</definedName>
    <definedName name="PROPOSAL">#REF!</definedName>
    <definedName name="PT_Duong">#REF!</definedName>
    <definedName name="ptdg">#REF!</definedName>
    <definedName name="PTDG_cau">#REF!</definedName>
    <definedName name="PtichDTL" localSheetId="0">资料清单!PtichDTL</definedName>
    <definedName name="PtichDTL">'[1]xxx号同力电子2018年第 3 季度复审报告附表.xlsx'!PtichDTL</definedName>
    <definedName name="PTNC">#REF!</definedName>
    <definedName name="q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0" hidden="1">{#N/A,#N/A,TRUE,"일정"}</definedName>
    <definedName name="QQQQQQQQQQQQQQQQQQQQQQ" hidden="1">{#N/A,#N/A,TRUE,"일정"}</definedName>
    <definedName name="QSC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UERY_DATA" localSheetId="0">#REF!</definedName>
    <definedName name="QUERY_DATA">#REF!</definedName>
    <definedName name="QW" localSheetId="0">#REF!</definedName>
    <definedName name="QW">#REF!</definedName>
    <definedName name="q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a11p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NK" localSheetId="0">#REF!</definedName>
    <definedName name="RANK">#REF!</definedName>
    <definedName name="rate">14000</definedName>
    <definedName name="RB" localSheetId="0">#REF!</definedName>
    <definedName name="RB">#REF!</definedName>
    <definedName name="RCArea" hidden="1">#REF!</definedName>
    <definedName name="RecordCount">#REF!</definedName>
    <definedName name="Recorder" hidden="1">#REF!</definedName>
    <definedName name="RECOUT">#N/A</definedName>
    <definedName name="RESULT99" localSheetId="0">#REF!</definedName>
    <definedName name="RESULT99">#REF!</definedName>
    <definedName name="RESUMEN" localSheetId="0">#REF!</definedName>
    <definedName name="RESUMEN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Q" localSheetId="0">#REF!</definedName>
    <definedName name="RQ">#REF!</definedName>
    <definedName name="rrrr" localSheetId="0">#REF!</definedName>
    <definedName name="rrrr">#REF!</definedName>
    <definedName name="RR원본일정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V" localSheetId="0">#REF!</definedName>
    <definedName name="SAV">#REF!</definedName>
    <definedName name="SC" localSheetId="0">#REF!</definedName>
    <definedName name="SC">#REF!</definedName>
    <definedName name="SCH">#REF!</definedName>
    <definedName name="sd1p">#REF!</definedName>
    <definedName name="sd3p">#REF!</definedName>
    <definedName name="SDDK">#REF!</definedName>
    <definedName name="sd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G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MONG">#REF!</definedName>
    <definedName name="sdv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lection">#REF!</definedName>
    <definedName name="SEP" localSheetId="0">#REF!</definedName>
    <definedName name="SEP">#REF!</definedName>
    <definedName name="SEPCK" localSheetId="0">#REF!</definedName>
    <definedName name="SEPCK">#REF!</definedName>
    <definedName name="SEPJIAGE" localSheetId="0">#REF!</definedName>
    <definedName name="SEPJIAGE">#REF!</definedName>
    <definedName name="SE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eggsafasfas" localSheetId="0">#REF!</definedName>
    <definedName name="sfeggsafasfas">#REF!</definedName>
    <definedName name="SFSF" localSheetId="0" hidden="1">{#N/A,#N/A,TRUE,"일정"}</definedName>
    <definedName name="SFSF" hidden="1">{#N/A,#N/A,TRUE,"일정"}</definedName>
    <definedName name="Sheet1">#REF!</definedName>
    <definedName name="sheetName">#REF!</definedName>
    <definedName name="sheetNo">#REF!</definedName>
    <definedName name="SheetNumber">#REF!</definedName>
    <definedName name="sht" localSheetId="0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BTLT1pm">#REF!</definedName>
    <definedName name="slBTLT3pm">#REF!</definedName>
    <definedName name="slBTLTct">#REF!</definedName>
    <definedName name="slBTLTHTDL">#REF!</definedName>
    <definedName name="slBTLTHTHH">#REF!</definedName>
    <definedName name="slchang1pm">#REF!</definedName>
    <definedName name="slchang3pm">#REF!</definedName>
    <definedName name="slchangct">#REF!</definedName>
    <definedName name="slchanght">#REF!</definedName>
    <definedName name="slchangHTDL">#REF!</definedName>
    <definedName name="slchangHTHH">#REF!</definedName>
    <definedName name="slmong1pm">#REF!</definedName>
    <definedName name="slmong3pm">#REF!</definedName>
    <definedName name="slmongct">#REF!</definedName>
    <definedName name="slmonght">#REF!</definedName>
    <definedName name="slmongHTDL">#REF!</definedName>
    <definedName name="slmongHTHH">#REF!</definedName>
    <definedName name="slmongneo1pm">#REF!</definedName>
    <definedName name="slmongneo3pm">#REF!</definedName>
    <definedName name="slmongneoct">#REF!</definedName>
    <definedName name="slmongneoht">#REF!</definedName>
    <definedName name="slmongneoHTDL">#REF!</definedName>
    <definedName name="slmongneoHTHH">#REF!</definedName>
    <definedName name="sltdll1pm">#REF!</definedName>
    <definedName name="sltdll3pm">#REF!</definedName>
    <definedName name="sltdllct">#REF!</definedName>
    <definedName name="sltdllHTDL">#REF!</definedName>
    <definedName name="sltdllHTHH">#REF!</definedName>
    <definedName name="slxa1pm">#REF!</definedName>
    <definedName name="slxa3pm">#REF!</definedName>
    <definedName name="slxact">#REF!</definedName>
    <definedName name="soc3p">#REF!</definedName>
    <definedName name="solieu">#REF!</definedName>
    <definedName name="SORT">#REF!</definedName>
    <definedName name="SPEC">#REF!</definedName>
    <definedName name="SpecialPrice" hidden="1">#REF!</definedName>
    <definedName name="SPECSUMMARY">#REF!</definedName>
    <definedName name="SPEND" localSheetId="0">#REF!</definedName>
    <definedName name="SPEND">#REF!</definedName>
    <definedName name="SS" localSheetId="0">#REF!</definedName>
    <definedName name="SS">#REF!</definedName>
    <definedName name="SSD" localSheetId="0" hidden="1">{#N/A,#N/A,TRUE,"일정"}</definedName>
    <definedName name="SSD" hidden="1">{#N/A,#N/A,TRUE,"일정"}</definedName>
    <definedName name="ssi" localSheetId="0" hidden="1">{#N/A,#N/A,TRUE,"일정"}</definedName>
    <definedName name="ssi" hidden="1">{#N/A,#N/A,TRUE,"일정"}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1p">#REF!</definedName>
    <definedName name="st3p">#REF!</definedName>
    <definedName name="STANDARCOSTAA" localSheetId="0">#REF!</definedName>
    <definedName name="STANDARCOSTAA">#REF!</definedName>
    <definedName name="STANDARCOSTC" localSheetId="0">#REF!</definedName>
    <definedName name="STANDARCOSTC">#REF!</definedName>
    <definedName name="STANDARCOSTD" localSheetId="0">#REF!</definedName>
    <definedName name="STANDARCOSTD">#REF!</definedName>
    <definedName name="Start" localSheetId="0" hidden="1">{#N/A,#N/A,TRUE,"일정"}</definedName>
    <definedName name="Start" hidden="1">{#N/A,#N/A,TRUE,"일정"}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U" localSheetId="0">#REF!</definedName>
    <definedName name="SU">#REF!</definedName>
    <definedName name="SUMMARY">#REF!</definedName>
    <definedName name="T" hidden="1">#REF!</definedName>
    <definedName name="T_HOP">#REF!</definedName>
    <definedName name="T02_DANH_MUC_CONG_VIEC">#REF!</definedName>
    <definedName name="T03_BANG_GIA_VAT_LIEU">#REF!</definedName>
    <definedName name="T09_DINH_MUC_DU_TOAN">#REF!</definedName>
    <definedName name="t101p">#REF!</definedName>
    <definedName name="t103p">#REF!</definedName>
    <definedName name="t10m" localSheetId="0">#REF!</definedName>
    <definedName name="t10m">#REF!</definedName>
    <definedName name="T10nc">#REF!</definedName>
    <definedName name="t10nc1p">#REF!</definedName>
    <definedName name="T10vc">#REF!</definedName>
    <definedName name="T10vl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">#REF!</definedName>
    <definedName name="T14vc">#REF!</definedName>
    <definedName name="T14vl">#REF!</definedName>
    <definedName name="t7m" localSheetId="0">#REF!</definedName>
    <definedName name="t7m">#REF!</definedName>
    <definedName name="t8m" localSheetId="0">#REF!</definedName>
    <definedName name="t8m">#REF!</definedName>
    <definedName name="TA" localSheetId="0">#REF!</definedName>
    <definedName name="TA">#REF!</definedName>
    <definedName name="TAM" localSheetId="0">资料清单!TAM</definedName>
    <definedName name="TAM">'[1]xxx号同力电子2018年第 3 季度复审报告附表.xlsx'!TAM</definedName>
    <definedName name="TAMTINH">#REF!</definedName>
    <definedName name="TaxTV">10%</definedName>
    <definedName name="TaxXL">5%</definedName>
    <definedName name="TA게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게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b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 localSheetId="0">#REF!</definedName>
    <definedName name="td">#REF!</definedName>
    <definedName name="td10vl">#REF!</definedName>
    <definedName name="td12nc">#REF!</definedName>
    <definedName name="TD12vl">#REF!</definedName>
    <definedName name="TD1p1nc">#REF!</definedName>
    <definedName name="td1p1vc">#REF!</definedName>
    <definedName name="TD1p1vl">#REF!</definedName>
    <definedName name="TD1p2nc">#REF!</definedName>
    <definedName name="TD1p2vc">#REF!</definedName>
    <definedName name="TD1p2vl">#REF!</definedName>
    <definedName name="TD1pnc">#REF!</definedName>
    <definedName name="TD1pvl">#REF!</definedName>
    <definedName name="td3p">#REF!</definedName>
    <definedName name="TDctnc">#REF!</definedName>
    <definedName name="TDctvc">#REF!</definedName>
    <definedName name="TDctvl">#REF!</definedName>
    <definedName name="tdll1pm">#REF!</definedName>
    <definedName name="tdll3pm">#REF!</definedName>
    <definedName name="tdllct">#REF!</definedName>
    <definedName name="tdllHTDL">#REF!</definedName>
    <definedName name="tdllHTHH">#REF!</definedName>
    <definedName name="TDmnc">#REF!</definedName>
    <definedName name="TDmvc">#REF!</definedName>
    <definedName name="TDmvl">#REF!</definedName>
    <definedName name="tdnc1p">#REF!</definedName>
    <definedName name="tdtr2cnc">#REF!</definedName>
    <definedName name="tdtr2cvl">#REF!</definedName>
    <definedName name="tdvl1p">#REF!</definedName>
    <definedName name="TENCT">#REF!</definedName>
    <definedName name="TextRefCopy1" localSheetId="0">#REF!</definedName>
    <definedName name="TextRefCopy1">#REF!</definedName>
    <definedName name="TextRefCopy10" localSheetId="0">#REF!</definedName>
    <definedName name="TextRefCopy10">#REF!</definedName>
    <definedName name="TextRefCopy2" localSheetId="0">#REF!</definedName>
    <definedName name="TextRefCopy2">#REF!</definedName>
    <definedName name="TextRefCopy3" localSheetId="0">#REF!</definedName>
    <definedName name="TextRefCopy3">#REF!</definedName>
    <definedName name="TextRefCopy4" localSheetId="0">#REF!</definedName>
    <definedName name="TextRefCopy4">#REF!</definedName>
    <definedName name="TextRefCopy5" localSheetId="0">#REF!</definedName>
    <definedName name="TextRefCopy5">#REF!</definedName>
    <definedName name="TextRefCopy6" localSheetId="0">#REF!</definedName>
    <definedName name="TextRefCopy6">#REF!</definedName>
    <definedName name="TextRefCopy7" localSheetId="0">#REF!</definedName>
    <definedName name="TextRefCopy7">#REF!</definedName>
    <definedName name="TextRefCopy8" localSheetId="0">#REF!</definedName>
    <definedName name="TextRefCopy8">#REF!</definedName>
    <definedName name="TextRefCopy9" localSheetId="0">#REF!</definedName>
    <definedName name="TextRefCopy9">#REF!</definedName>
    <definedName name="TextRefCopyRangeCount" hidden="1">10</definedName>
    <definedName name="tftf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ftf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G">#REF!</definedName>
    <definedName name="THCTAU">#REF!</definedName>
    <definedName name="THGO1pnc">#REF!</definedName>
    <definedName name="thht">#REF!</definedName>
    <definedName name="THI">#REF!</definedName>
    <definedName name="thkp3">#REF!</definedName>
    <definedName name="THT">#REF!</definedName>
    <definedName name="thtt">#REF!</definedName>
    <definedName name="Tien">#REF!</definedName>
    <definedName name="TienLuong">#REF!</definedName>
    <definedName name="TITAN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luong">#REF!</definedName>
    <definedName name="TM" localSheetId="16">BTRAM</definedName>
    <definedName name="TM" localSheetId="0">BTRAM</definedName>
    <definedName name="TM">BTRAM</definedName>
    <definedName name="TNCM">#REF!</definedName>
    <definedName name="TONGDUTOAN">#REF!</definedName>
    <definedName name="TOP">#REF!</definedName>
    <definedName name="total">#REF!</definedName>
    <definedName name="totald">#REF!</definedName>
    <definedName name="Totales" localSheetId="0">#REF!,#REF!,#REF!,#REF!</definedName>
    <definedName name="Totales">#REF!,#REF!,#REF!,#REF!</definedName>
    <definedName name="Totales2" localSheetId="0">#REF!,#REF!,#REF!,#REF!,#REF!</definedName>
    <definedName name="Totales2">#REF!,#REF!,#REF!,#REF!,#REF!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DE2">#REF!</definedName>
    <definedName name="TRAM">#REF!</definedName>
    <definedName name="TT_1P">#REF!</definedName>
    <definedName name="TT_3p">#REF!</definedName>
    <definedName name="ttbt">#REF!</definedName>
    <definedName name="TTDD">#REF!</definedName>
    <definedName name="TTDDCT3p">#REF!</definedName>
    <definedName name="tthi">#REF!</definedName>
    <definedName name="ttronmk">#REF!</definedName>
    <definedName name="tttt" localSheetId="0">#REF!</definedName>
    <definedName name="tttt">#REF!</definedName>
    <definedName name="tv75nc">#REF!</definedName>
    <definedName name="tv75vl">#REF!</definedName>
    <definedName name="TXL" localSheetId="0">资料清单!TXL</definedName>
    <definedName name="TXL">'[1]xxx号同力电子2018年第 3 季度复审报告附表.xlsx'!TXL</definedName>
    <definedName name="ty_le">#REF!</definedName>
    <definedName name="ty_le_BTN">#REF!</definedName>
    <definedName name="Ty_le1">#REF!</definedName>
    <definedName name="UFPrn20040307090525">#REF!</definedName>
    <definedName name="UFPrn20040726091933">#REF!</definedName>
    <definedName name="UFPrn20040812141748">#REF!</definedName>
    <definedName name="UFPrn20040812141839">#REF!</definedName>
    <definedName name="UFPrn20040907140125">#REF!</definedName>
    <definedName name="UFPrn20040908134652">#REF!</definedName>
    <definedName name="UFPrn20040908142005">#REF!</definedName>
    <definedName name="UFPrn20040908194024">#REF!</definedName>
    <definedName name="uisfdssa" localSheetId="0" hidden="1">{#N/A,#N/A,TRUE,"일정"}</definedName>
    <definedName name="uisfdssa" hidden="1">{#N/A,#N/A,TRUE,"일정"}</definedName>
    <definedName name="UU" localSheetId="0">#REF!</definedName>
    <definedName name="UU">#REF!</definedName>
    <definedName name="U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AÄT_LIEÄU">"ATRAM"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RIINST">#REF!</definedName>
    <definedName name="VARIPURC">#REF!</definedName>
    <definedName name="Vat_tu">#REF!</definedName>
    <definedName name="vbnvbnv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ot">#REF!</definedName>
    <definedName name="VCDD1P">#REF!</definedName>
    <definedName name="VCDD3p">#REF!</definedName>
    <definedName name="VCDDCT3p">#REF!</definedName>
    <definedName name="VCDDMBA">#REF!</definedName>
    <definedName name="VCHT">#REF!</definedName>
    <definedName name="VCPKHTK">#REF!</definedName>
    <definedName name="vctb">#REF!</definedName>
    <definedName name="VCVBT1">#REF!</definedName>
    <definedName name="VCVBT2">#REF!</definedName>
    <definedName name="vd3p">#REF!</definedName>
    <definedName name="VDSAG" localSheetId="0" hidden="1">{#N/A,#N/A,TRUE,"일정"}</definedName>
    <definedName name="VDSAG" hidden="1">{#N/A,#N/A,TRUE,"일정"}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ap0.7">#REF!</definedName>
    <definedName name="VLcap1">#REF!</definedName>
    <definedName name="VLCT3p">#REF!</definedName>
    <definedName name="vldn400">#REF!</definedName>
    <definedName name="vldn600">#REF!</definedName>
    <definedName name="vltram">#REF!</definedName>
    <definedName name="vr3p">#REF!</definedName>
    <definedName name="VT">#REF!</definedName>
    <definedName name="vv" localSheetId="0" hidden="1">{#N/A,#N/A,TRUE,"일정"}</definedName>
    <definedName name="vv" hidden="1">{#N/A,#N/A,TRUE,"일정"}</definedName>
    <definedName name="VVCVC" localSheetId="0" hidden="1">{#N/A,#N/A,TRUE,"일정"}</definedName>
    <definedName name="VVCVC" hidden="1">{#N/A,#N/A,TRUE,"일정"}</definedName>
    <definedName name="W">#REF!</definedName>
    <definedName name="whatever" localSheetId="0">#REF!</definedName>
    <definedName name="whatever">#REF!</definedName>
    <definedName name="WJATN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JATN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KIWOR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0" hidden="1">{#N/A,#N/A,TRUE,"일정"}</definedName>
    <definedName name="wlrr" hidden="1">{#N/A,#N/A,TRUE,"일정"}</definedName>
    <definedName name="WQ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and._Trend._.Analysis.GG" localSheetId="0" hidden="1">{#N/A,#N/A,FALSE,"Aging Summary";#N/A,#N/A,FALSE,"Ratio Analysis";#N/A,#N/A,FALSE,"Test 120 Day Accts";#N/A,#N/A,FALSE,"Tickmarks"}</definedName>
    <definedName name="wrn.Aging._and._Trend._.Analysis.GG" hidden="1">{#N/A,#N/A,FALSE,"Aging Summary";#N/A,#N/A,FALSE,"Ratio Analysis";#N/A,#N/A,FALSE,"Test 120 Day Accts";#N/A,#N/A,FALSE,"Tickmarks"}</definedName>
    <definedName name="wrn.chi._.tiÆt." localSheetId="0" hidden="1">{#N/A,#N/A,FALSE,"Chi tiÆt"}</definedName>
    <definedName name="wrn.chi._.tiÆt." hidden="1">{#N/A,#N/A,FALSE,"Chi tiÆt"}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0" hidden="1">{#N/A,#N/A,TRUE,"BT M200 da 10x20"}</definedName>
    <definedName name="wrn.vd." hidden="1">{#N/A,#N/A,TRUE,"BT M200 da 10x20"}</definedName>
    <definedName name="wrn.고명석._.하반기._.업무보고." localSheetId="0" hidden="1">{#N/A,#N/A,FALSE,"검사-1";#N/A,#N/A,FALSE,"품질관리공정도";#N/A,#N/A,FALSE,"DR-1";#N/A,#N/A,FALSE,"DR-부적합";#N/A,#N/A,FALSE,"검사-부적합";#N/A,#N/A,FALSE,"검사기준서"}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0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0" hidden="1">{#N/A,#N/A,FALSE,"검사-1";#N/A,#N/A,FALSE,"품질관리공정도";#N/A,#N/A,FALSE,"DR-1";#N/A,#N/A,FALSE,"검사-부적합";#N/A,#N/A,FALSE,"DR-부적합";#N/A,#N/A,FALSE,"검사기준서"}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hidden="1">{#N/A,#N/A,TRUE,"일정"}</definedName>
    <definedName name="wrn.표면처리._.현황." localSheetId="0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0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0" hidden="1">{#N/A,#N/A,FALSE,"검사-1";#N/A,#N/A,FALSE,"품질관리공정도";#N/A,#N/A,FALSE,"DR-1";#N/A,#N/A,FALSE,"DR-부적합";#N/A,#N/A,FALSE,"DR-제조공정";#N/A,#N/A,FALSE,"검사-부적합";#N/A,#N/A,FALSE,"검사기준서"}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U" localSheetId="0">#REF!</definedName>
    <definedName name="WU">#REF!</definedName>
    <definedName name="WUJIN" localSheetId="0">#REF!</definedName>
    <definedName name="WUJIN">#REF!</definedName>
    <definedName name="WW" localSheetId="0">#REF!</definedName>
    <definedName name="WW">#REF!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 localSheetId="0">#REF!</definedName>
    <definedName name="WX">#REF!</definedName>
    <definedName name="WXC" localSheetId="0">#REF!</definedName>
    <definedName name="WXC">#REF!</definedName>
    <definedName name="x" hidden="1">#REF!</definedName>
    <definedName name="X1pFCOnc">#REF!</definedName>
    <definedName name="X1pFCOvc">#REF!</definedName>
    <definedName name="X1pFCOvl">#REF!</definedName>
    <definedName name="X1pIGnc">#REF!</definedName>
    <definedName name="X1pIGvc">#REF!</definedName>
    <definedName name="X1pIGvl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1pINTnc">#REF!</definedName>
    <definedName name="X1pINTvc">#REF!</definedName>
    <definedName name="X1pINTvl">#REF!</definedName>
    <definedName name="X1pITnc">#REF!</definedName>
    <definedName name="X1pITvc">#REF!</definedName>
    <definedName name="X1pITvl">#REF!</definedName>
    <definedName name="xa1pm">#REF!</definedName>
    <definedName name="xa3pm">#REF!</definedName>
    <definedName name="xact">#REF!</definedName>
    <definedName name="XCCT">0.5</definedName>
    <definedName name="xccxc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0" hidden="1">{#N/A,#N/A,TRUE,"일정"}</definedName>
    <definedName name="XCZBX" hidden="1">{#N/A,#N/A,TRUE,"일정"}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c">#REF!</definedName>
    <definedName name="XFCOvl">#REF!</definedName>
    <definedName name="xfg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fg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h">#REF!</definedName>
    <definedName name="xhn">#REF!</definedName>
    <definedName name="xig">#REF!</definedName>
    <definedName name="xig1">#REF!</definedName>
    <definedName name="XIG1nc">#REF!</definedName>
    <definedName name="xig1p">#REF!</definedName>
    <definedName name="XIG1vl">#REF!</definedName>
    <definedName name="xig3p">#REF!</definedName>
    <definedName name="XIGnc">#REF!</definedName>
    <definedName name="XIGvc">#REF!</definedName>
    <definedName name="XIGvl">#REF!</definedName>
    <definedName name="xin">#REF!</definedName>
    <definedName name="xin190">#REF!</definedName>
    <definedName name="xin1903p">#REF!</definedName>
    <definedName name="XIN190nc">#REF!</definedName>
    <definedName name="XIN190vc">#REF!</definedName>
    <definedName name="XIN190vl">#REF!</definedName>
    <definedName name="xin3p">#REF!</definedName>
    <definedName name="xind">#REF!</definedName>
    <definedName name="xind1p">#REF!</definedName>
    <definedName name="xind3p">#REF!</definedName>
    <definedName name="XINDnc">#REF!</definedName>
    <definedName name="xindnc1p">#REF!</definedName>
    <definedName name="XINDvc">#REF!</definedName>
    <definedName name="XINDvl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t1p">#REF!</definedName>
    <definedName name="XINvc">#REF!</definedName>
    <definedName name="XINvl">#REF!</definedName>
    <definedName name="xit">#REF!</definedName>
    <definedName name="xit1">#REF!</definedName>
    <definedName name="XIT1nc">#REF!</definedName>
    <definedName name="xit1p">#REF!</definedName>
    <definedName name="XIT1vl">#REF!</definedName>
    <definedName name="xit23p">#REF!</definedName>
    <definedName name="xit3p">#REF!</definedName>
    <definedName name="XITnc">#REF!</definedName>
    <definedName name="XITvc">#REF!</definedName>
    <definedName name="XITvl">#REF!</definedName>
    <definedName name="XK" localSheetId="0">#REF!</definedName>
    <definedName name="XK">#REF!</definedName>
    <definedName name="xlbs">#REF!</definedName>
    <definedName name="xmcax">#REF!</definedName>
    <definedName name="xn">#REF!</definedName>
    <definedName name="xnhgfx" localSheetId="0" hidden="1">{#N/A,#N/A,TRUE,"일정"}</definedName>
    <definedName name="xnhgfx" hidden="1">{#N/A,#N/A,TRUE,"일정"}</definedName>
    <definedName name="xx" localSheetId="0" hidden="1">{#N/A,#N/A,TRUE,"일정"}</definedName>
    <definedName name="xx" hidden="1">{#N/A,#N/A,TRUE,"일정"}</definedName>
    <definedName name="year">#REF!</definedName>
    <definedName name="yen" localSheetId="0" hidden="1">{#N/A,#N/A,FALSE,"Chi tiÆt"}</definedName>
    <definedName name="yen" hidden="1">{#N/A,#N/A,FALSE,"Chi tiÆt"}</definedName>
    <definedName name="YH" localSheetId="0">#REF!</definedName>
    <definedName name="YH">#REF!</definedName>
    <definedName name="YI" localSheetId="0">#REF!</definedName>
    <definedName name="YI">#REF!</definedName>
    <definedName name="YINIANCHUKU" localSheetId="0">#REF!</definedName>
    <definedName name="YINIANCHUKU">#REF!</definedName>
    <definedName name="yiuyui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iuyu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S" localSheetId="0">#REF!</definedName>
    <definedName name="YS">#REF!</definedName>
    <definedName name="YT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" localSheetId="0">#REF!</definedName>
    <definedName name="YYY">#REF!</definedName>
    <definedName name="yyyy" localSheetId="0">#REF!</definedName>
    <definedName name="yyyy">#REF!</definedName>
    <definedName name="Z" hidden="1">#REF!</definedName>
    <definedName name="ZEROFROHS" localSheetId="0">#REF!</definedName>
    <definedName name="ZEROFROHS">#REF!</definedName>
    <definedName name="Zip">#REF!</definedName>
    <definedName name="ZXD">#REF!</definedName>
    <definedName name="ZYX">#REF!</definedName>
    <definedName name="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">#REF!</definedName>
    <definedName name="ZZZZ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0" hidden="1">{#N/A,#N/A,TRUE,"일정"}</definedName>
    <definedName name="ㄱㄷㄱㄱ" hidden="1">{#N/A,#N/A,TRUE,"일정"}</definedName>
    <definedName name="啊" localSheetId="0">#REF!</definedName>
    <definedName name="啊">#REF!</definedName>
    <definedName name="가나다라" localSheetId="0" hidden="1">{#N/A,#N/A,TRUE,"일정"}</definedName>
    <definedName name="가나다라" hidden="1">{#N/A,#N/A,TRUE,"일정"}</definedName>
    <definedName name="개5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개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部门" localSheetId="0">#REF!</definedName>
    <definedName name="部门">#REF!</definedName>
    <definedName name="财力" localSheetId="0">#REF!</definedName>
    <definedName name="财力">#REF!</definedName>
    <definedName name="仓库" localSheetId="0">#REF!</definedName>
    <definedName name="仓库">#REF!</definedName>
    <definedName name="差旅费12">#REF!</definedName>
    <definedName name="产品入库序时簿" localSheetId="0">#REF!</definedName>
    <definedName name="产品入库序时簿">#REF!</definedName>
    <definedName name="车间料房">#REF!</definedName>
    <definedName name="车间料房分析">#REF!</definedName>
    <definedName name="处置固资、无资和其资而收回的现金净额" localSheetId="0">#REF!</definedName>
    <definedName name="处置固资、无资和其资而收回的现金净额">#REF!</definedName>
    <definedName name="기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0" hidden="1">{#N/A,#N/A,TRUE,"일정"}</definedName>
    <definedName name="김" hidden="1">{#N/A,#N/A,TRUE,"일정"}</definedName>
    <definedName name="存货净值年初数" localSheetId="0">#REF!</definedName>
    <definedName name="存货净值年初数">#REF!</definedName>
    <definedName name="存货净值期末数" localSheetId="0">#REF!</definedName>
    <definedName name="存货净值期末数">#REF!</definedName>
    <definedName name="存货明细___1_原材料_" localSheetId="0">#REF!</definedName>
    <definedName name="存货明细___1_原材料_">#REF!</definedName>
    <definedName name="存货收发存汇总表">#REF!</definedName>
    <definedName name="大幅度" localSheetId="0">#REF!</definedName>
    <definedName name="大幅度">#REF!</definedName>
    <definedName name="当前">#REF!</definedName>
    <definedName name="罚款收入" localSheetId="0">#REF!</definedName>
    <definedName name="罚款收入">#REF!</definedName>
    <definedName name="分队发送">#REF!</definedName>
    <definedName name="分析">#REF!</definedName>
    <definedName name="供货、iouguiguigui、、" localSheetId="0" hidden="1">{#N/A,#N/A,TRUE,"일정"}</definedName>
    <definedName name="供货、iouguiguigui、、" hidden="1">{#N/A,#N/A,TRUE,"일정"}</definedName>
    <definedName name="固定资产">#REF!</definedName>
    <definedName name="固定资产清单">#REF!</definedName>
    <definedName name="固定资产折旧表">#REF!</definedName>
    <definedName name="管理No.">#REF!</definedName>
    <definedName name="ㄴㅇ" localSheetId="0" hidden="1">{#N/A,#N/A,TRUE,"일정"}</definedName>
    <definedName name="ㄴㅇ" hidden="1">{#N/A,#N/A,TRUE,"일정"}</definedName>
    <definedName name="ㄴㅇㅇㅇ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ㅇㅇㅇ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规格">#REF!</definedName>
    <definedName name="내제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내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核算项目明细账_555_02">#REF!</definedName>
    <definedName name="核算项目余额表" localSheetId="0">#REF!</definedName>
    <definedName name="核算项目余额表">#REF!</definedName>
    <definedName name="노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汇率" localSheetId="0">#REF!</definedName>
    <definedName name="汇率">#REF!</definedName>
    <definedName name="汇总" localSheetId="0">#REF!</definedName>
    <definedName name="汇总">#REF!</definedName>
    <definedName name="会计分录序时簿" localSheetId="0">#REF!</definedName>
    <definedName name="会计分录序时簿">#REF!</definedName>
    <definedName name="加班单19">#REF!</definedName>
    <definedName name="监察">#REF!</definedName>
    <definedName name="結果３">#REF!</definedName>
    <definedName name="結果の要約">#REF!</definedName>
    <definedName name="結論">#REF!</definedName>
    <definedName name="今後の展開">#REF!</definedName>
    <definedName name="进程" localSheetId="0" hidden="1">{#N/A,#N/A,TRUE,"일정"}</definedName>
    <definedName name="进程" hidden="1">{#N/A,#N/A,TRUE,"일정"}</definedName>
    <definedName name="経歴">#REF!</definedName>
    <definedName name="科目余额表">#REF!</definedName>
    <definedName name="库___存">#REF!</definedName>
    <definedName name="库存呆滞料分析表">#REF!</definedName>
    <definedName name="ㄷㄷㄷㄷ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ㄷㄷ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ㅈ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0" hidden="1">{#N/A,#N/A,TRUE,"일정"}</definedName>
    <definedName name="담당1" hidden="1">{#N/A,#N/A,TRUE,"일정"}</definedName>
    <definedName name="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데이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判定">#REF!</definedName>
    <definedName name="其他出库序时簿">#REF!</definedName>
    <definedName name="其他业务收入" localSheetId="0">#REF!</definedName>
    <definedName name="其他业务收入">#REF!</definedName>
    <definedName name="其他应付款年初数" localSheetId="0">#REF!</definedName>
    <definedName name="其他应付款年初数">#REF!</definedName>
    <definedName name="其他应付款期末数" localSheetId="0">#REF!</definedName>
    <definedName name="其他应付款期末数">#REF!</definedName>
    <definedName name="其他应收款净额年初数" localSheetId="0">#REF!</definedName>
    <definedName name="其他应收款净额年初数">#REF!</definedName>
    <definedName name="其他应收款净额期末数" localSheetId="0">#REF!</definedName>
    <definedName name="其他应收款净额期末数">#REF!</definedName>
    <definedName name="其他应收款年初数" localSheetId="0">#REF!</definedName>
    <definedName name="其他应收款年初数">#REF!</definedName>
    <definedName name="其他应收款期末数" localSheetId="0">#REF!</definedName>
    <definedName name="其他应收款期末数">#REF!</definedName>
    <definedName name="请选择" localSheetId="0">#REF!</definedName>
    <definedName name="请选择">#REF!</definedName>
    <definedName name="全部末级余额">#REF!</definedName>
    <definedName name="確認項目">#REF!</definedName>
    <definedName name="ㄹㅇㄴ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入力２">#REF!</definedName>
    <definedName name="社名">#REF!</definedName>
    <definedName name="生产列1" localSheetId="0">#REF!</definedName>
    <definedName name="生产列1">#REF!</definedName>
    <definedName name="生产列11" localSheetId="0">#REF!</definedName>
    <definedName name="生产列11">#REF!</definedName>
    <definedName name="生产列15" localSheetId="0">#REF!</definedName>
    <definedName name="生产列15">#REF!</definedName>
    <definedName name="生产列16" localSheetId="0">#REF!</definedName>
    <definedName name="生产列16">#REF!</definedName>
    <definedName name="生产列17" localSheetId="0">#REF!</definedName>
    <definedName name="生产列17">#REF!</definedName>
    <definedName name="生产列19" localSheetId="0">#REF!</definedName>
    <definedName name="生产列19">#REF!</definedName>
    <definedName name="生产列2" localSheetId="0">#REF!</definedName>
    <definedName name="生产列2">#REF!</definedName>
    <definedName name="生产列20" localSheetId="0">#REF!</definedName>
    <definedName name="生产列20">#REF!</definedName>
    <definedName name="生产列3" localSheetId="0">#REF!</definedName>
    <definedName name="生产列3">#REF!</definedName>
    <definedName name="生产列4" localSheetId="0">#REF!</definedName>
    <definedName name="生产列4">#REF!</definedName>
    <definedName name="生产列5" localSheetId="0">#REF!</definedName>
    <definedName name="生产列5">#REF!</definedName>
    <definedName name="生产列6" localSheetId="0">#REF!</definedName>
    <definedName name="生产列6">#REF!</definedName>
    <definedName name="生产列7" localSheetId="0">#REF!</definedName>
    <definedName name="生产列7">#REF!</definedName>
    <definedName name="生产列8" localSheetId="0">#REF!</definedName>
    <definedName name="生产列8">#REF!</definedName>
    <definedName name="生产列9" localSheetId="0">#REF!</definedName>
    <definedName name="生产列9">#REF!</definedName>
    <definedName name="生产领料汇总" localSheetId="0">#REF!</definedName>
    <definedName name="生产领料汇总">#REF!</definedName>
    <definedName name="生产领料序时簿">#REF!</definedName>
    <definedName name="生产期" localSheetId="0">#REF!</definedName>
    <definedName name="生产期">#REF!</definedName>
    <definedName name="生产期1" localSheetId="0">#REF!</definedName>
    <definedName name="生产期1">#REF!</definedName>
    <definedName name="生产期11" localSheetId="0">#REF!</definedName>
    <definedName name="生产期11">#REF!</definedName>
    <definedName name="生产期123" localSheetId="0">#REF!</definedName>
    <definedName name="生产期123">#REF!</definedName>
    <definedName name="生产期15" localSheetId="0">#REF!</definedName>
    <definedName name="生产期15">#REF!</definedName>
    <definedName name="生产期16" localSheetId="0">#REF!</definedName>
    <definedName name="生产期16">#REF!</definedName>
    <definedName name="生产期17" localSheetId="0">#REF!</definedName>
    <definedName name="生产期17">#REF!</definedName>
    <definedName name="生产期19" localSheetId="0">#REF!</definedName>
    <definedName name="生产期19">#REF!</definedName>
    <definedName name="生产期2" localSheetId="0">#REF!</definedName>
    <definedName name="生产期2">#REF!</definedName>
    <definedName name="生产期20" localSheetId="0">#REF!</definedName>
    <definedName name="生产期20">#REF!</definedName>
    <definedName name="生产期3" localSheetId="0">#REF!</definedName>
    <definedName name="生产期3">#REF!</definedName>
    <definedName name="生产期4" localSheetId="0">#REF!</definedName>
    <definedName name="生产期4">#REF!</definedName>
    <definedName name="生产期5" localSheetId="0">#REF!</definedName>
    <definedName name="生产期5">#REF!</definedName>
    <definedName name="生产期6" localSheetId="0">#REF!</definedName>
    <definedName name="生产期6">#REF!</definedName>
    <definedName name="生产期7" localSheetId="0">#REF!</definedName>
    <definedName name="生产期7">#REF!</definedName>
    <definedName name="生产期8" localSheetId="0">#REF!</definedName>
    <definedName name="生产期8">#REF!</definedName>
    <definedName name="生产期9" localSheetId="0">#REF!</definedName>
    <definedName name="生产期9">#REF!</definedName>
    <definedName name="试1" localSheetId="0" hidden="1">{#N/A,#N/A,FALSE,"Aging Summary";#N/A,#N/A,FALSE,"Ratio Analysis";#N/A,#N/A,FALSE,"Test 120 Day Accts";#N/A,#N/A,FALSE,"Tickmarks"}</definedName>
    <definedName name="试1" hidden="1">{#N/A,#N/A,FALSE,"Aging Summary";#N/A,#N/A,FALSE,"Ratio Analysis";#N/A,#N/A,FALSE,"Test 120 Day Accts";#N/A,#N/A,FALSE,"Tickmarks"}</definedName>
    <definedName name="试算平衡表" localSheetId="0">#REF!</definedName>
    <definedName name="试算平衡表">#REF!</definedName>
    <definedName name="是" localSheetId="0">#REF!</definedName>
    <definedName name="是">#REF!</definedName>
    <definedName name="数量金额总账" localSheetId="0">#REF!</definedName>
    <definedName name="数量金额总账">#REF!</definedName>
    <definedName name="ㅁ" localSheetId="0" hidden="1">{#N/A,#N/A,TRUE,"일정"}</definedName>
    <definedName name="ㅁ" hidden="1">{#N/A,#N/A,TRUE,"일정"}</definedName>
    <definedName name="ㅁㄴ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ㄴㅊ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0" hidden="1">{#N/A,#N/A,TRUE,"일정"}</definedName>
    <definedName name="ㅁㅁㅁ" hidden="1">{#N/A,#N/A,TRUE,"일정"}</definedName>
    <definedName name="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0" hidden="1">{#N/A,#N/A,TRUE,"일정"}</definedName>
    <definedName name="ㅁㅁㅁㅁㅇㅁㅇㅁㅇ" hidden="1">{#N/A,#N/A,TRUE,"일정"}</definedName>
    <definedName name="外购入库序时簿" localSheetId="0">#REF!</definedName>
    <definedName name="外购入库序时簿">#REF!</definedName>
    <definedName name="外协厂监查指导4">#REF!</definedName>
    <definedName name="外协厂监察指导">#REF!</definedName>
    <definedName name="머아ㅏㅏ러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머아ㅏㅏ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往来对账单" localSheetId="0">#REF!</definedName>
    <definedName name="往来对账单">#REF!</definedName>
    <definedName name="委外加工发出序时簿">#REF!</definedName>
    <definedName name="物料代码0503" localSheetId="0">#REF!</definedName>
    <definedName name="物料代码0503">#REF!</definedName>
    <definedName name="物料收发汇总表" localSheetId="0">#REF!</definedName>
    <definedName name="物料收发汇总表">#REF!</definedName>
    <definedName name="物料收发明细表">#REF!</definedName>
    <definedName name="모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0" hidden="1">{#N/A,#N/A,FALSE,"Aging Summary";#N/A,#N/A,FALSE,"Ratio Analysis";#N/A,#N/A,FALSE,"Test 120 Day Accts";#N/A,#N/A,FALSE,"Tickmarks"}</definedName>
    <definedName name="销售成本" hidden="1">{#N/A,#N/A,FALSE,"Aging Summary";#N/A,#N/A,FALSE,"Ratio Analysis";#N/A,#N/A,FALSE,"Test 120 Day Accts";#N/A,#N/A,FALSE,"Tickmarks"}</definedName>
    <definedName name="销售出库汇总表">#REF!</definedName>
    <definedName name="销售出库序时簿">#REF!</definedName>
    <definedName name="新" localSheetId="0">#REF!</definedName>
    <definedName name="新">#REF!</definedName>
    <definedName name="문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문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仪器盘点">#REF!</definedName>
    <definedName name="营业外收入" localSheetId="0">#REF!</definedName>
    <definedName name="营业外收入">#REF!</definedName>
    <definedName name="应付票据期末数" localSheetId="0">#REF!</definedName>
    <definedName name="应付票据期末数">#REF!</definedName>
    <definedName name="应付账款期末数" localSheetId="0">#REF!</definedName>
    <definedName name="应付账款期末数">#REF!</definedName>
    <definedName name="应会" localSheetId="0">#REF!</definedName>
    <definedName name="应会">#REF!</definedName>
    <definedName name="应收款项净额年初数" localSheetId="0">#REF!</definedName>
    <definedName name="应收款项净额年初数">#REF!</definedName>
    <definedName name="应收票据年初数" localSheetId="0">#REF!</definedName>
    <definedName name="应收票据年初数">#REF!</definedName>
    <definedName name="应收票据期末数" localSheetId="0">#REF!</definedName>
    <definedName name="应收票据期末数">#REF!</definedName>
    <definedName name="应收账款净额年初数" localSheetId="0">#REF!</definedName>
    <definedName name="应收账款净额年初数">#REF!</definedName>
    <definedName name="应收账款净额期末数" localSheetId="0">#REF!</definedName>
    <definedName name="应收账款净额期末数">#REF!</definedName>
    <definedName name="应收账款年初数" localSheetId="0">#REF!</definedName>
    <definedName name="应收账款年初数">#REF!</definedName>
    <definedName name="应收账款期末数" localSheetId="0">#REF!</definedName>
    <definedName name="应收账款期末数">#REF!</definedName>
    <definedName name="预付账款期末数" localSheetId="0">#REF!</definedName>
    <definedName name="预付账款期末数">#REF!</definedName>
    <definedName name="预收账款年初数" localSheetId="0">#REF!</definedName>
    <definedName name="预收账款年初数">#REF!</definedName>
    <definedName name="预收账款期末数" localSheetId="0">#REF!</definedName>
    <definedName name="预收账款期末数">#REF!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0" hidden="1">{#N/A,#N/A,TRUE,"일정"}</definedName>
    <definedName name="ㅂㅂㅂ" hidden="1">{#N/A,#N/A,TRUE,"일정"}</definedName>
    <definedName name="ㅂㅈ" localSheetId="0" hidden="1">{#N/A,#N/A,TRUE,"일정"}</definedName>
    <definedName name="ㅂㅈ" hidden="1">{#N/A,#N/A,TRUE,"일정"}</definedName>
    <definedName name="ㅂㅈㄷ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ㅂ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박" hidden="1">{#N/A,#N/A,FALSE,"삼진정공";#N/A,#N/A,FALSE,"영신금속";#N/A,#N/A,FALSE,"태양금속";#N/A,#N/A,FALSE,"진합정공";#N/A,#N/A,FALSE,"코리아";#N/A,#N/A,FALSE,"풍강금속";#N/A,#N/A,FALSE,"선일기계"}</definedName>
    <definedName name="招待费12">#REF!</definedName>
    <definedName name="折旧1" localSheetId="0" hidden="1">{#N/A,#N/A,FALSE,"Aging Summary";#N/A,#N/A,FALSE,"Ratio Analysis";#N/A,#N/A,FALSE,"Test 120 Day Accts";#N/A,#N/A,FALSE,"Tickmarks"}</definedName>
    <definedName name="折旧1" hidden="1">{#N/A,#N/A,FALSE,"Aging Summary";#N/A,#N/A,FALSE,"Ratio Analysis";#N/A,#N/A,FALSE,"Test 120 Day Accts";#N/A,#N/A,FALSE,"Tickmarks"}</definedName>
    <definedName name="中国" localSheetId="0">#REF!</definedName>
    <definedName name="中国">#REF!</definedName>
    <definedName name="보고1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主营业务收入净额" localSheetId="0">#REF!</definedName>
    <definedName name="主营业务收入净额">#REF!</definedName>
    <definedName name="부서시책3개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시책3개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0" hidden="1">{#N/A,#N/A,TRUE,"일정"}</definedName>
    <definedName name="ㅅㄹ녀ㅛㅅ누ㅛㅅㄴ구ㅛㅅㄱ누" hidden="1">{#N/A,#N/A,TRUE,"일정"}</definedName>
    <definedName name="사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망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0" hidden="1">{#N/A,#N/A,TRUE,"일정"}</definedName>
    <definedName name="사업계획투자비" hidden="1">{#N/A,#N/A,TRUE,"일정"}</definedName>
    <definedName name="생산성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0" hidden="1">{#N/A,#N/A,TRUE,"일정"}</definedName>
    <definedName name="생산성3" hidden="1">{#N/A,#N/A,TRUE,"일정"}</definedName>
    <definedName name="서비스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쇼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수량10월">#REF!</definedName>
    <definedName name="수량11월">#REF!</definedName>
    <definedName name="수량12월">#REF!</definedName>
    <definedName name="수량1월">#REF!</definedName>
    <definedName name="수량4">#REF!,#REF!,#REF!,#REF!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쌍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ㄴㄹ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ㄹㄹㄹㅇ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안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0" hidden="1">{#N/A,#N/A,TRUE,"일정"}</definedName>
    <definedName name="원가" hidden="1">{#N/A,#N/A,TRUE,"일정"}</definedName>
    <definedName name="인원절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절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관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" localSheetId="0">#REF!</definedName>
    <definedName name="전">#REF!</definedName>
    <definedName name="전제2" hidden="1">#REF!</definedName>
    <definedName name="전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졍ㅇ호ㅗㅓ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0" hidden="1">{#N/A,#N/A,TRUE,"일정"}</definedName>
    <definedName name="종" hidden="1">{#N/A,#N/A,TRUE,"일정"}</definedName>
    <definedName name="주택사업본부" localSheetId="0">#REF!</definedName>
    <definedName name="주택사업본부">#REF!</definedName>
    <definedName name="중국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0" hidden="1">{#N/A,#N/A,TRUE,"일정"}</definedName>
    <definedName name="중요도B" hidden="1">{#N/A,#N/A,TRUE,"일정"}</definedName>
    <definedName name="지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13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3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트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철구사업본부" localSheetId="0">#REF!</definedName>
    <definedName name="철구사업본부">#REF!</definedName>
    <definedName name="첨부3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0" hidden="1">{#N/A,#N/A,TRUE,"일정"}</definedName>
    <definedName name="치형변화" hidden="1">{#N/A,#N/A,TRUE,"일정"}</definedName>
    <definedName name="투자" localSheetId="0" hidden="1">{#N/A,#N/A,FALSE,"삼진정공";#N/A,#N/A,FALSE,"영신금속";#N/A,#N/A,FALSE,"태양금속";#N/A,#N/A,FALSE,"진합정공";#N/A,#N/A,FALSE,"코리아";#N/A,#N/A,FALSE,"풍강금속";#N/A,#N/A,FALSE,"선일기계"}</definedName>
    <definedName name="투자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0" hidden="1">{#N/A,#N/A,TRUE,"일정"}</definedName>
    <definedName name="투자비절감" hidden="1">{#N/A,#N/A,TRUE,"일정"}</definedName>
    <definedName name="투자사업개요서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사업개요서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0" hidden="1">{#N/A,#N/A,TRUE,"일정"}</definedName>
    <definedName name="품관" hidden="1">{#N/A,#N/A,TRUE,"일정"}</definedName>
    <definedName name="품질" localSheetId="0" hidden="1">{#N/A,#N/A,TRUE,"일정"}</definedName>
    <definedName name="품질" hidden="1">{#N/A,#N/A,TRUE,"일정"}</definedName>
    <definedName name="품질피드백" localSheetId="0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품질피드백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0" hidden="1">{#N/A,#N/A,TRUE,"일정"}</definedName>
    <definedName name="ㅎ" hidden="1">{#N/A,#N/A,TRUE,"일정"}</definedName>
    <definedName name="ㅎㄹ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ㄹ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ㅎㅅㄺㄷㅎ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0" hidden="1">{#N/A,#N/A,TRUE,"일정"}</definedName>
    <definedName name="호" hidden="1">{#N/A,#N/A,TRUE,"일정"}</definedName>
    <definedName name="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0" hidden="1">{#N/A,#N/A,TRUE,"일정"}</definedName>
    <definedName name="ㅏㅏ" hidden="1">{#N/A,#N/A,TRUE,"일정"}</definedName>
    <definedName name="ㅐㅐㅐㅐ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0" hidden="1">{#N/A,#N/A,TRUE,"일정"}</definedName>
    <definedName name="ㅓㅓ" hidden="1">{#N/A,#N/A,TRUE,"일정"}</definedName>
    <definedName name="ㅔㅔ" localSheetId="0" hidden="1">{#N/A,#N/A,TRUE,"일정"}</definedName>
    <definedName name="ㅔㅔ" hidden="1">{#N/A,#N/A,TRUE,"일정"}</definedName>
    <definedName name="ㅗㄱㄴㅇㅁ" localSheetId="0" hidden="1">{#N/A,#N/A,TRUE,"일정"}</definedName>
    <definedName name="ㅗㄱㄴㅇㅁ" hidden="1">{#N/A,#N/A,TRUE,"일정"}</definedName>
    <definedName name="ㅛㄱ됴ㄱㄷ죠ㅅㄱ됴ㅅㄱㄷ죡ㄷ죠" localSheetId="0" hidden="1">{#N/A,#N/A,TRUE,"일정"}</definedName>
    <definedName name="ㅛㄱ됴ㄱㄷ죠ㅅㄱ됴ㅅㄱㄷ죡ㄷ죠" hidden="1">{#N/A,#N/A,TRUE,"일정"}</definedName>
    <definedName name="ㅜㄴㅅ구ㅛㄴ군ㄱ" localSheetId="0" hidden="1">{#N/A,#N/A,TRUE,"일정"}</definedName>
    <definedName name="ㅜㄴㅅ구ㅛㄴ군ㄱ" hidden="1">{#N/A,#N/A,TRUE,"일정"}</definedName>
    <definedName name="ㅜㅛㅅㄱ누ㅛㅅㄱ누ㅛㅅㄴ구ㅛㅅㄱㄴ" localSheetId="0" hidden="1">{#N/A,#N/A,TRUE,"일정"}</definedName>
    <definedName name="ㅜㅛㅅㄱ누ㅛㅅㄱ누ㅛㅅㄴ구ㅛㅅㄱㄴ" hidden="1">{#N/A,#N/A,TRUE,"일정"}</definedName>
    <definedName name="_xlnm.Print_Area" localSheetId="16">'附表6-2022年第4季度废弃电器电子产品拆解处理类别和数量审'!$A$1:$N$22</definedName>
    <definedName name="_xlnm.Print_Titles" localSheetId="1">'2022年第4季度废弃电器电子产品收购明细表'!$1:$4</definedName>
    <definedName name="BTRAM">[41]TNHC!$J$5</definedName>
    <definedName name="____0__123Grap" hidden="1">'[2]진행 DATA (2)'!#REF!</definedName>
    <definedName name="_?0_F" hidden="1">'[3]CD-실적'!#REF!</definedName>
    <definedName name="\0">'[4]PNT-QUOT-#3'!#REF!</definedName>
    <definedName name="\b1">'[5]SCH 4'!$B$8109</definedName>
    <definedName name="\b2">'[5]SCH 4'!$B$8109</definedName>
    <definedName name="\c1">'[5]SCH 4'!$B$8118</definedName>
    <definedName name="\c2">'[5]SCH 4'!$B$8118</definedName>
    <definedName name="\d1">'[5]SCH 4'!$B$8097</definedName>
    <definedName name="\d2">'[5]SCH 4'!$B$8097</definedName>
    <definedName name="\f">'[6]__-BLDG'!#REF!</definedName>
    <definedName name="\g1">'[5]SCH 4'!$B$8115</definedName>
    <definedName name="\g2">'[5]SCH 4'!$B$8115</definedName>
    <definedName name="\i1">'[5]SCH 4'!$B$8121</definedName>
    <definedName name="\i2">'[5]SCH 4'!$B$8121</definedName>
    <definedName name="\k">'[6]__-BLDG'!#REF!</definedName>
    <definedName name="\l">'[6]__-BLDG'!#REF!</definedName>
    <definedName name="\l1">'[5]SCH 4'!$B$8106</definedName>
    <definedName name="\l2">'[5]SCH 4'!$B$8106</definedName>
    <definedName name="\m1">'[5]SCH 4'!$B$8129</definedName>
    <definedName name="\m2">'[5]SCH 4'!$B$8129</definedName>
    <definedName name="\n">'[6]__-BLDG'!#REF!</definedName>
    <definedName name="\n1">'[5]SCH 4'!$B$8094</definedName>
    <definedName name="\n2">'[5]SCH 4'!$B$8094</definedName>
    <definedName name="\p1">'[5]SCH 4'!$B$8100</definedName>
    <definedName name="\p2">'[5]SCH 4'!$B$8100</definedName>
    <definedName name="\q1">'[5]SCH 4'!$B$8136</definedName>
    <definedName name="\q2">'[5]SCH 4'!$B$8136</definedName>
    <definedName name="\r1">'[5]SCH 4'!$B$8103</definedName>
    <definedName name="\r2">'[5]SCH 4'!$B$8103</definedName>
    <definedName name="\s1">'[5]SCH 4'!$B$8125</definedName>
    <definedName name="\s2">'[5]SCH 4'!$B$8125</definedName>
    <definedName name="\x1">'[5]SCH 4'!#REF!</definedName>
    <definedName name="\x2">'[5]SCH 4'!#REF!</definedName>
    <definedName name="__123Graph_X" hidden="1">'[7]진행 DATA (2)'!#REF!</definedName>
    <definedName name="__day2">'[8]Chiet tinh dz35'!$H$3</definedName>
    <definedName name="__GID1">'[9]LKVL-CK-HT-GD1'!$A$4</definedName>
    <definedName name="__TK632">'[10]HD-XUAT'!#REF!</definedName>
    <definedName name="__TK641">'[10]HD-XUAT'!#REF!</definedName>
    <definedName name="__TK642">'[10]HD-XUAT'!#REF!</definedName>
    <definedName name="__TK911">'[10]HD-XUAT'!#REF!</definedName>
    <definedName name="_1BA1025">[11]MTP!#REF!</definedName>
    <definedName name="_1BA1037">[11]MTP!#REF!</definedName>
    <definedName name="_1BA1050">[11]MTP!#REF!</definedName>
    <definedName name="_1BA1075">[11]MTP!#REF!</definedName>
    <definedName name="_1BA1100">[11]MTP!#REF!</definedName>
    <definedName name="_1BA3025">[11]MTP!#REF!</definedName>
    <definedName name="_1BA3037">[11]MTP!#REF!</definedName>
    <definedName name="_1BA3050">[11]MTP!#REF!</definedName>
    <definedName name="_1BA305G">[11]MTP!#REF!</definedName>
    <definedName name="_1BA3075">[11]MTP!#REF!</definedName>
    <definedName name="_1BA3100">[11]MTP!#REF!</definedName>
    <definedName name="_1BA3160">[11]MTP!#REF!</definedName>
    <definedName name="_1BA3320">[11]MTP!#REF!</definedName>
    <definedName name="_1BA3400">[11]MTP!#REF!</definedName>
    <definedName name="_1CAP002">[12]MTP!#REF!</definedName>
    <definedName name="_1CAP003">[11]MTP!#REF!</definedName>
    <definedName name="_1CAPTU1">[13]MTP!#REF!</definedName>
    <definedName name="_1CDHT01">[11]MTP!#REF!</definedName>
    <definedName name="_1CDHT02">[11]MTP!#REF!</definedName>
    <definedName name="_1CHAG01">[14]MTP!#REF!</definedName>
    <definedName name="_1CHAG02">[14]MTP!#REF!</definedName>
    <definedName name="_1CHANG1">[11]MTP!#REF!</definedName>
    <definedName name="_1CHDG01">[14]MTP!#REF!</definedName>
    <definedName name="_1CHDG02">[14]MTP!#REF!</definedName>
    <definedName name="_1CHSG01">[14]MTP!#REF!</definedName>
    <definedName name="_1DA0801">[11]MTP!#REF!</definedName>
    <definedName name="_1DA0802">[11]MTP!#REF!</definedName>
    <definedName name="_1DA1201">[11]MTP!#REF!</definedName>
    <definedName name="_1DA2001">[11]MTP!#REF!</definedName>
    <definedName name="_1DA2401">[15]MTP!#REF!</definedName>
    <definedName name="_1DA2402">[15]MTP!#REF!</definedName>
    <definedName name="_1DA2403">[14]MTP!#REF!</definedName>
    <definedName name="_1DA3201">[15]MTP!#REF!</definedName>
    <definedName name="_1DA3202">[15]MTP!#REF!</definedName>
    <definedName name="_1DA3203">[15]MTP!#REF!</definedName>
    <definedName name="_1DA3204">[11]MTP!#REF!</definedName>
    <definedName name="_1DATITU">[14]MTP!#REF!</definedName>
    <definedName name="_1DAU001">[11]MTP!#REF!</definedName>
    <definedName name="_1DAU003">[11]MTP!#REF!</definedName>
    <definedName name="_1DCTT48">[11]MTP!#REF!</definedName>
    <definedName name="_1DK1001">[11]MTP!#REF!</definedName>
    <definedName name="_1DK3001">[11]MTP!#REF!</definedName>
    <definedName name="_1KD22B1">[11]MTP!#REF!</definedName>
    <definedName name="_1KDM22T">[11]MTP!#REF!</definedName>
    <definedName name="_1KEP001">[11]MTP!#REF!</definedName>
    <definedName name="_1LCAP01">[11]MTP!#REF!</definedName>
    <definedName name="_1NEO001">[15]MTP!#REF!</definedName>
    <definedName name="_1PKIEN1">[11]MTP!#REF!</definedName>
    <definedName name="_1SDUNG1">[15]MTP!#REF!</definedName>
    <definedName name="_1STREO1">[11]MTP!#REF!</definedName>
    <definedName name="_1STREO2">[11]MTP!#REF!</definedName>
    <definedName name="_1STREO3">[11]MTP!#REF!</definedName>
    <definedName name="_1TD1001">[11]MTP!#REF!</definedName>
    <definedName name="_1TD1002">[11]MTP!#REF!</definedName>
    <definedName name="_1TIHT02">[11]MTP!#REF!</definedName>
    <definedName name="_1TIHT03">[11]MTP!#REF!</definedName>
    <definedName name="_1TIHT04">[11]MTP!#REF!</definedName>
    <definedName name="_1TIHT05">[11]MTP!#REF!</definedName>
    <definedName name="_1TITT01">[14]MTP!#REF!</definedName>
    <definedName name="_1UCLEV1">[11]MTP!#REF!</definedName>
    <definedName name="_2BLBCO1">[14]MTP!#REF!</definedName>
    <definedName name="_2BMONG1">[16]MTP!#REF!</definedName>
    <definedName name="_2CHAG01">[11]MTP!#REF!</definedName>
    <definedName name="_2CHAG02">[11]MTP!#REF!</definedName>
    <definedName name="_2CHDG01">[11]MTP!#REF!</definedName>
    <definedName name="_2CHDG02">[11]MTP!#REF!</definedName>
    <definedName name="_2CHGI01">[11]MTP!#REF!</definedName>
    <definedName name="_2CHSG01">[11]MTP!#REF!</definedName>
    <definedName name="_2COAC150">[14]MTP!#REF!</definedName>
    <definedName name="_2COAC240">[14]MTP!#REF!</definedName>
    <definedName name="_2COTT48">[11]MTP!#REF!</definedName>
    <definedName name="_2DA080">[16]MTP!#REF!</definedName>
    <definedName name="_2DA0801">[11]MTP!#REF!</definedName>
    <definedName name="_2DA0802">[11]MTP!#REF!</definedName>
    <definedName name="_2DA2001">[11]MTP!#REF!</definedName>
    <definedName name="_2DA2002">[11]MTP!#REF!</definedName>
    <definedName name="_2DA2401">[11]MTP!#REF!</definedName>
    <definedName name="_2DA2402">[11]MTP!#REF!</definedName>
    <definedName name="_2DA2403">[11]MTP!#REF!</definedName>
    <definedName name="_2DA2404">[11]MTP!#REF!</definedName>
    <definedName name="_2DA2405">[11]MTP!#REF!</definedName>
    <definedName name="_2DA2406">[11]MTP!#REF!</definedName>
    <definedName name="_2DA2407">[17]MTP!#REF!</definedName>
    <definedName name="_2DA2408">[14]MTP!#REF!</definedName>
    <definedName name="_2DA3202">[11]MTP!#REF!</definedName>
    <definedName name="_2DALHT1">[16]MTP!#REF!</definedName>
    <definedName name="_2DATITU">[14]MTP!#REF!</definedName>
    <definedName name="_2DCT001">[11]MTP!#REF!</definedName>
    <definedName name="_2DDAY01">[11]MTP!#REF!</definedName>
    <definedName name="_2DS1P01">[11]MTP!#REF!</definedName>
    <definedName name="_2DS3P01">[11]MTP!#REF!</definedName>
    <definedName name="_2FCO100">[11]MTP!#REF!</definedName>
    <definedName name="_2FCO200">[11]MTP!#REF!</definedName>
    <definedName name="_2KD0120">[14]MTP!#REF!</definedName>
    <definedName name="_2KD0221">[11]MTP!#REF!</definedName>
    <definedName name="_2KD0223">[11]MTP!#REF!</definedName>
    <definedName name="_2KD0481">[11]MTP!#REF!</definedName>
    <definedName name="_2KD0500">[11]MTP!#REF!</definedName>
    <definedName name="_2KD0501">[11]MTP!#REF!</definedName>
    <definedName name="_2KD0502">[11]MTP!#REF!</definedName>
    <definedName name="_2KD0600">[14]MTP!#REF!</definedName>
    <definedName name="_2KD0700">[11]MTP!#REF!</definedName>
    <definedName name="_2KD0701">[11]MTP!#REF!</definedName>
    <definedName name="_2KD0702">[11]MTP!#REF!</definedName>
    <definedName name="_2KD0950">[11]MTP!#REF!</definedName>
    <definedName name="_2KD0951">[11]MTP!#REF!</definedName>
    <definedName name="_2KD1202">[14]MTP!#REF!</definedName>
    <definedName name="_2KD1501">[11]MTP!#REF!</definedName>
    <definedName name="_2KD1502">[11]MTP!#REF!</definedName>
    <definedName name="_2KD22B1">[11]MTP!#REF!</definedName>
    <definedName name="_2KD2401">[11]MTP!#REF!</definedName>
    <definedName name="_2KD25B1">[16]MTP!#REF!</definedName>
    <definedName name="_2KD3251">[16]MTP!#REF!</definedName>
    <definedName name="_2KD48B1">[11]MTP!#REF!</definedName>
    <definedName name="_2LA1001">[11]MTP!#REF!</definedName>
    <definedName name="_2LBCO01">[11]MTP!#REF!</definedName>
    <definedName name="_2LBS001">[11]MTP!#REF!</definedName>
    <definedName name="_2LDA080">[16]MTP!#REF!</definedName>
    <definedName name="_2MONG01">[11]MTP!#REF!</definedName>
    <definedName name="_2NEO001">[11]MTP!#REF!</definedName>
    <definedName name="_2NHANH1">[11]MTP!#REF!</definedName>
    <definedName name="_2OILS01">[11]MTP!#REF!</definedName>
    <definedName name="_2PKTT01">[11]MTP!#REF!</definedName>
    <definedName name="_2RECLO1">[11]MTP!#REF!</definedName>
    <definedName name="_2SDINH1">[11]MTP!#REF!</definedName>
    <definedName name="_2SDUNG1">[11]MTP!#REF!</definedName>
    <definedName name="_2SDUNG2">[14]MTP!#REF!</definedName>
    <definedName name="_2SDUNG4">[18]MTP!#REF!</definedName>
    <definedName name="_2STREO1">[11]MTP!#REF!</definedName>
    <definedName name="_2STREO2">[11]MTP!#REF!</definedName>
    <definedName name="_2STREO3">[11]MTP!#REF!</definedName>
    <definedName name="_2STREO4">[11]MTP!#REF!</definedName>
    <definedName name="_2STREO7">[19]MTP!#REF!</definedName>
    <definedName name="_2STREOA">[16]MTP!#REF!</definedName>
    <definedName name="_2SUCHA1">[16]MTP!#REF!</definedName>
    <definedName name="_2SUDO01">[11]MTP!#REF!</definedName>
    <definedName name="_2TDIA01">[11]MTP!#REF!</definedName>
    <definedName name="_2TDTD01">[11]MTP!#REF!</definedName>
    <definedName name="_2TRU121">[11]MTP!#REF!</definedName>
    <definedName name="_2TRU122">[11]MTP!#REF!</definedName>
    <definedName name="_2TRU141">[11]MTP!#REF!</definedName>
    <definedName name="_2TRU900">[14]MTP!#REF!</definedName>
    <definedName name="_2TU3100">[11]MTP!#REF!</definedName>
    <definedName name="_2TU6100">[11]MTP!#REF!</definedName>
    <definedName name="_2UCLEV1">[11]MTP!#REF!</definedName>
    <definedName name="_2UCLEV2">[18]MTP!#REF!</definedName>
    <definedName name="_2VTLT01">[11]MTP!#REF!</definedName>
    <definedName name="_3ABC501">[11]MTP!#REF!</definedName>
    <definedName name="_3ABC701">[11]MTP!#REF!</definedName>
    <definedName name="_3ABC951">[11]MTP!#REF!</definedName>
    <definedName name="_3BETON1">[16]MTP!#REF!</definedName>
    <definedName name="_3BRANC1">[16]MTP!#REF!</definedName>
    <definedName name="_3BRANC3">[16]MTP!#REF!</definedName>
    <definedName name="_3BRANCH">[11]MTP!#REF!</definedName>
    <definedName name="_3BTHT01">[11]MTP!#REF!</definedName>
    <definedName name="_3BTHT02">[11]MTP!#REF!</definedName>
    <definedName name="_3BTHT11">[11]MTP!#REF!</definedName>
    <definedName name="_3CHAG01">[11]MTP!#REF!</definedName>
    <definedName name="_3CHAG02">[11]MTP!#REF!</definedName>
    <definedName name="_3CHAG03">[11]MTP!#REF!</definedName>
    <definedName name="_3CHAG04">[11]MTP!#REF!</definedName>
    <definedName name="_3CHDG01">[11]MTP!#REF!</definedName>
    <definedName name="_3CHDG02">[11]MTP!#REF!</definedName>
    <definedName name="_3CHDG03">[11]MTP!#REF!</definedName>
    <definedName name="_3CHDG04">[11]MTP!#REF!</definedName>
    <definedName name="_3CHSG01">[11]MTP!#REF!</definedName>
    <definedName name="_3CHSG02">[11]MTP!#REF!</definedName>
    <definedName name="_3CLHT01">[11]MTP!#REF!</definedName>
    <definedName name="_3CLHT02">[11]MTP!#REF!</definedName>
    <definedName name="_3CLHT03">[11]MTP!#REF!</definedName>
    <definedName name="_3COABC1">[11]MTP!#REF!</definedName>
    <definedName name="_3CPHA01">[11]MTP!#REF!</definedName>
    <definedName name="_3DA0001">[11]MTP!#REF!</definedName>
    <definedName name="_3DA0002">[11]MTP!#REF!</definedName>
    <definedName name="_3DALHT1">[16]MTP!#REF!</definedName>
    <definedName name="_3DALTHT">[16]MTP!#REF!</definedName>
    <definedName name="_3DATRU1">[16]MTP!#REF!</definedName>
    <definedName name="_3DCT001">[11]MTP!#REF!</definedName>
    <definedName name="_3DNVCD1">[16]MTP!#REF!</definedName>
    <definedName name="_3DUPLEX">[11]MTP!#REF!</definedName>
    <definedName name="_3FERRU1">[11]MTP!#REF!</definedName>
    <definedName name="_3FERRU2">[11]MTP!#REF!</definedName>
    <definedName name="_3KD3501">[11]MTP!#REF!</definedName>
    <definedName name="_3KD3502">[11]MTP!#REF!</definedName>
    <definedName name="_3KD3511">[11]MTP!#REF!</definedName>
    <definedName name="_3KD3801">[11]MTP!#REF!</definedName>
    <definedName name="_3KD4801">[11]MTP!#REF!</definedName>
    <definedName name="_3KD5011">[11]MTP!#REF!</definedName>
    <definedName name="_3KD7501">[11]MTP!#REF!</definedName>
    <definedName name="_3KD9501">[11]MTP!#REF!</definedName>
    <definedName name="_3KNABC1">[16]MTP!#REF!</definedName>
    <definedName name="_3KTABC1">[16]MTP!#REF!</definedName>
    <definedName name="_3LABC01">[11]MTP!#REF!</definedName>
    <definedName name="_3LONG01">[11]MTP!#REF!</definedName>
    <definedName name="_3LONG02">[11]MTP!#REF!</definedName>
    <definedName name="_3LONG03">[11]MTP!#REF!</definedName>
    <definedName name="_3LONG04">[11]MTP!#REF!</definedName>
    <definedName name="_3LSON01">[11]MTP!#REF!</definedName>
    <definedName name="_3LSON02">[11]MTP!#REF!</definedName>
    <definedName name="_3LSON03">[11]MTP!#REF!</definedName>
    <definedName name="_3LSON04">[11]MTP!#REF!</definedName>
    <definedName name="_3LSON05">[11]MTP!#REF!</definedName>
    <definedName name="_3LSON06">[11]MTP!#REF!</definedName>
    <definedName name="_3LSON07">[11]MTP!#REF!</definedName>
    <definedName name="_3LSON08">[11]MTP!#REF!</definedName>
    <definedName name="_3LSON09">[11]MTP!#REF!</definedName>
    <definedName name="_3LSON10">[11]MTP!#REF!</definedName>
    <definedName name="_3LSON11">[11]MTP!#REF!</definedName>
    <definedName name="_3LSON12">[11]MTP!#REF!</definedName>
    <definedName name="_3LSON13">[11]MTP!#REF!</definedName>
    <definedName name="_3LSON14">[11]MTP!#REF!</definedName>
    <definedName name="_3LSON15">[11]MTP!#REF!</definedName>
    <definedName name="_3LSON16">[11]MTP!#REF!</definedName>
    <definedName name="_3LSON17">[11]MTP!#REF!</definedName>
    <definedName name="_3LSON18">[11]MTP!#REF!</definedName>
    <definedName name="_3LSON19">[11]MTP!#REF!</definedName>
    <definedName name="_3MONG01">[11]MTP!#REF!</definedName>
    <definedName name="_3NAPABC">[16]MTP!#REF!</definedName>
    <definedName name="_3NEO001">[11]MTP!#REF!</definedName>
    <definedName name="_3NEO002">[11]MTP!#REF!</definedName>
    <definedName name="_3NOIBOC">[16]MTP!#REF!</definedName>
    <definedName name="_3PKABC1">[11]MTP!#REF!</definedName>
    <definedName name="_3PKHT01">[11]MTP!#REF!</definedName>
    <definedName name="_3QUARTD">[11]MTP!#REF!</definedName>
    <definedName name="_3RACK31">[11]MTP!#REF!</definedName>
    <definedName name="_3RACK41">[11]MTP!#REF!</definedName>
    <definedName name="_3TDABC1">[16]MTP!#REF!</definedName>
    <definedName name="_3TDIA01">[11]MTP!#REF!</definedName>
    <definedName name="_3TDIA02">[11]MTP!#REF!</definedName>
    <definedName name="_3TDIA03">[16]MTP!#REF!</definedName>
    <definedName name="_3TDIAHT">[16]MTP!#REF!</definedName>
    <definedName name="_3TDIATM">[16]MTP!#REF!</definedName>
    <definedName name="_3TRU091">[11]MTP!#REF!</definedName>
    <definedName name="_3TRU101">[11]MTP!#REF!</definedName>
    <definedName name="_3TRU102">[11]MTP!#REF!</definedName>
    <definedName name="_3TRU121">[11]MTP!#REF!</definedName>
    <definedName name="_3TRU731">[11]MTP!#REF!</definedName>
    <definedName name="_3TRU841">[11]MTP!#REF!</definedName>
    <definedName name="_3TRU842">[11]MTP!#REF!</definedName>
    <definedName name="_3TRU843">[11]MTP!#REF!</definedName>
    <definedName name="_3TU0601">[11]MTP!#REF!</definedName>
    <definedName name="_3TU0602">[11]MTP!#REF!</definedName>
    <definedName name="_3TU0603">[11]MTP!#REF!</definedName>
    <definedName name="_3TU0901">[11]MTP!#REF!</definedName>
    <definedName name="_3TU0902">[11]MTP!#REF!</definedName>
    <definedName name="_3TU0903">[11]MTP!#REF!</definedName>
    <definedName name="_4CDB095">[20]MTP!#REF!</definedName>
    <definedName name="_4CDB120">[14]MTP!#REF!</definedName>
    <definedName name="_4CDTT01">[11]MTP!#REF!</definedName>
    <definedName name="_4CNT050">[11]MTP!#REF!</definedName>
    <definedName name="_4CNT095">[11]MTP!#REF!</definedName>
    <definedName name="_4CNT150">[11]MTP!#REF!</definedName>
    <definedName name="_4CTL050">[11]MTP!#REF!</definedName>
    <definedName name="_4CTL095">[11]MTP!#REF!</definedName>
    <definedName name="_4CTL150">[11]MTP!#REF!</definedName>
    <definedName name="_4ED2062">[11]MTP!#REF!</definedName>
    <definedName name="_4ED2063">[11]MTP!#REF!</definedName>
    <definedName name="_4ED2064">[11]MTP!#REF!</definedName>
    <definedName name="_4FCO101">[11]MTP!#REF!</definedName>
    <definedName name="_4FCO200">[20]MTP!#REF!</definedName>
    <definedName name="_4GDDCN1">[20]MTP!#REF!</definedName>
    <definedName name="_4GIA101">[11]MTP!#REF!</definedName>
    <definedName name="_4GOIC01">[11]MTP!#REF!</definedName>
    <definedName name="_4HDCTT1">[11]MTP!#REF!</definedName>
    <definedName name="_4HDCTT2">[11]MTP!#REF!</definedName>
    <definedName name="_4HDCTT3">[11]MTP!#REF!</definedName>
    <definedName name="_4HNCTT1">[11]MTP!#REF!</definedName>
    <definedName name="_4HNCTT2">[11]MTP!#REF!</definedName>
    <definedName name="_4HNCTT3">[11]MTP!#REF!</definedName>
    <definedName name="_4KEPC01">[11]MTP!#REF!</definedName>
    <definedName name="_4LA1001">[20]MTP!#REF!</definedName>
    <definedName name="_4OSLCN2">[20]MTP!#REF!</definedName>
    <definedName name="_4PKIECN">[20]MTP!#REF!</definedName>
    <definedName name="_4VATLT1">[20]MTP!#REF!</definedName>
    <definedName name="_5CNHT91">[21]MTP!#REF!</definedName>
    <definedName name="_5CNHT95">[11]MTP!#REF!</definedName>
    <definedName name="_5DNCNG1">[20]MTP!#REF!</definedName>
    <definedName name="_5DNCNG2">[16]MTP!#REF!</definedName>
    <definedName name="_5GOIC01">[11]MTP!#REF!</definedName>
    <definedName name="_5GOIC03">[21]MTP!#REF!</definedName>
    <definedName name="_5HDCHT1">[11]MTP!#REF!</definedName>
    <definedName name="_5HDCHT4">[21]MTP!#REF!</definedName>
    <definedName name="_5KEPC01">[11]MTP!#REF!</definedName>
    <definedName name="_5KEPC02">[21]MTP!#REF!</definedName>
    <definedName name="_5ONHHT1">[16]MTP!#REF!</definedName>
    <definedName name="_5OSATHT">[16]MTP!#REF!</definedName>
    <definedName name="_5OSLCH5">[21]MTP!#REF!</definedName>
    <definedName name="_5OSLCHT">[11]MTP!#REF!</definedName>
    <definedName name="_5TU120">[13]MTP!#REF!</definedName>
    <definedName name="_5TU130">[13]MTP!#REF!</definedName>
    <definedName name="_6ABC501">[21]MTP!#REF!</definedName>
    <definedName name="_6ABC701">[21]MTP!#REF!</definedName>
    <definedName name="_6ABC951">[21]MTP!#REF!</definedName>
    <definedName name="_6BNTTTH">'[19]MTP1'!#REF!</definedName>
    <definedName name="_6BRANCH">[21]MTP!#REF!</definedName>
    <definedName name="_6BTHT01">[21]MTP!#REF!</definedName>
    <definedName name="_6BTHT02">[21]MTP!#REF!</definedName>
    <definedName name="_6BTHT11">[21]MTP!#REF!</definedName>
    <definedName name="_6CHAG01">[21]MTP!#REF!</definedName>
    <definedName name="_6CHAG02">[21]MTP!#REF!</definedName>
    <definedName name="_6CHAG03">[21]MTP!#REF!</definedName>
    <definedName name="_6CHAG04">[21]MTP!#REF!</definedName>
    <definedName name="_6CHDG01">[21]MTP!#REF!</definedName>
    <definedName name="_6CHDG02">[21]MTP!#REF!</definedName>
    <definedName name="_6CHDG03">[21]MTP!#REF!</definedName>
    <definedName name="_6CHDG04">[21]MTP!#REF!</definedName>
    <definedName name="_6CHSG01">[21]MTP!#REF!</definedName>
    <definedName name="_6CHSG02">[21]MTP!#REF!</definedName>
    <definedName name="_6CLHT01">[21]MTP!#REF!</definedName>
    <definedName name="_6CLHT02">[21]MTP!#REF!</definedName>
    <definedName name="_6CLHT03">[21]MTP!#REF!</definedName>
    <definedName name="_6COABC1">[21]MTP!#REF!</definedName>
    <definedName name="_6CPHA01">[21]MTP!#REF!</definedName>
    <definedName name="_6DA0001">[21]MTP!#REF!</definedName>
    <definedName name="_6DA0002">[21]MTP!#REF!</definedName>
    <definedName name="_6DCT001">[21]MTP!#REF!</definedName>
    <definedName name="_6DCTTBO">'[19]MTP1'!#REF!</definedName>
    <definedName name="_6DD24TT">'[19]MTP1'!#REF!</definedName>
    <definedName name="_6DUPLEX">[21]MTP!#REF!</definedName>
    <definedName name="_6FCOTBU">'[19]MTP1'!#REF!</definedName>
    <definedName name="_6FERRU1">[21]MTP!#REF!</definedName>
    <definedName name="_6FERRU2">[21]MTP!#REF!</definedName>
    <definedName name="_6KD3501">[21]MTP!#REF!</definedName>
    <definedName name="_6KD3502">[21]MTP!#REF!</definedName>
    <definedName name="_6KD3511">[21]MTP!#REF!</definedName>
    <definedName name="_6KD3801">[21]MTP!#REF!</definedName>
    <definedName name="_6KD4801">[21]MTP!#REF!</definedName>
    <definedName name="_6KD5011">[21]MTP!#REF!</definedName>
    <definedName name="_6KD7501">[21]MTP!#REF!</definedName>
    <definedName name="_6KD9501">[21]MTP!#REF!</definedName>
    <definedName name="_6LABC01">[21]MTP!#REF!</definedName>
    <definedName name="_6LATUBU">'[19]MTP1'!#REF!</definedName>
    <definedName name="_6MONG01">[21]MTP!#REF!</definedName>
    <definedName name="_6NEO002">[21]MTP!#REF!</definedName>
    <definedName name="_6PKABC1">[21]MTP!#REF!</definedName>
    <definedName name="_6PKHT01">[21]MTP!#REF!</definedName>
    <definedName name="_6QUARTD">[21]MTP!#REF!</definedName>
    <definedName name="_6RACK31">[21]MTP!#REF!</definedName>
    <definedName name="_6RACK41">[21]MTP!#REF!</definedName>
    <definedName name="_6SDTT24">'[19]MTP1'!#REF!</definedName>
    <definedName name="_6TBUDTT">'[19]MTP1'!#REF!</definedName>
    <definedName name="_6TDDDTT">'[19]MTP1'!#REF!</definedName>
    <definedName name="_6TDIA01">[21]MTP!#REF!</definedName>
    <definedName name="_6TDIA02">[21]MTP!#REF!</definedName>
    <definedName name="_6TLTTTH">'[19]MTP1'!#REF!</definedName>
    <definedName name="_6TRU091">[21]MTP!#REF!</definedName>
    <definedName name="_6TRU101">[21]MTP!#REF!</definedName>
    <definedName name="_6TRU102">[21]MTP!#REF!</definedName>
    <definedName name="_6TRU121">[21]MTP!#REF!</definedName>
    <definedName name="_6TRU122">[21]MTP!#REF!</definedName>
    <definedName name="_6TRU731">[21]MTP!#REF!</definedName>
    <definedName name="_6TRU841">[21]MTP!#REF!</definedName>
    <definedName name="_6TRU842">[21]MTP!#REF!</definedName>
    <definedName name="_6TRU843">[21]MTP!#REF!</definedName>
    <definedName name="_6TU0601">[21]MTP!#REF!</definedName>
    <definedName name="_6TU0602">[21]MTP!#REF!</definedName>
    <definedName name="_6TU0603">[21]MTP!#REF!</definedName>
    <definedName name="_6TU0901">[21]MTP!#REF!</definedName>
    <definedName name="_6TU0902">[21]MTP!#REF!</definedName>
    <definedName name="_6TU0903">[21]MTP!#REF!</definedName>
    <definedName name="_6TUBUTT">'[19]MTP1'!#REF!</definedName>
    <definedName name="_6UCLVIS">'[19]MTP1'!#REF!</definedName>
    <definedName name="_7DNCABC">'[19]MTP1'!#REF!</definedName>
    <definedName name="_7HDCTBU">'[19]MTP1'!#REF!</definedName>
    <definedName name="_7PKTUBU">'[19]MTP1'!#REF!</definedName>
    <definedName name="_7TBHT20">'[19]MTP1'!#REF!</definedName>
    <definedName name="_7TBHT30">'[19]MTP1'!#REF!</definedName>
    <definedName name="_7TDCABC">'[19]MTP1'!#REF!</definedName>
    <definedName name="_A65700">'[22]MTO REV.2(ARMOR)'!#REF!</definedName>
    <definedName name="_A65800">'[22]MTO REV.2(ARMOR)'!#REF!</definedName>
    <definedName name="_A66000">'[22]MTO REV.2(ARMOR)'!#REF!</definedName>
    <definedName name="_A67000">'[22]MTO REV.2(ARMOR)'!#REF!</definedName>
    <definedName name="_A68000">'[22]MTO REV.2(ARMOR)'!#REF!</definedName>
    <definedName name="_A70000">'[22]MTO REV.2(ARMOR)'!#REF!</definedName>
    <definedName name="_A75000">'[22]MTO REV.2(ARMOR)'!#REF!</definedName>
    <definedName name="_A85000">'[22]MTO REV.2(ARMOR)'!#REF!</definedName>
    <definedName name="_abb91">[23]chitimc!#REF!</definedName>
    <definedName name="_CT250">'[23]dongia (2)'!#REF!</definedName>
    <definedName name="_dao1">'[24]CT Thang Mo'!$B$189:$H$189</definedName>
    <definedName name="_dao2">'[24]CT Thang Mo'!$B$161:$H$161</definedName>
    <definedName name="_dap2">'[24]CT Thang Mo'!$B$162:$H$162</definedName>
    <definedName name="_day1">'[25]Chiet tinh dz22'!#REF!</definedName>
    <definedName name="_dbu1">'[24]CT Thang Mo'!#REF!</definedName>
    <definedName name="_dbu2">'[24]CT Thang Mo'!$B$93:$F$93</definedName>
    <definedName name="_dgt100">'[23]dongia (2)'!#REF!</definedName>
    <definedName name="_Dist_Bin" hidden="1">'[26]CD-실적'!#REF!</definedName>
    <definedName name="_Dist_Values" hidden="1">'[26]CD-실적'!#REF!</definedName>
    <definedName name="_doi3">'[27]truc tiep'!#REF!</definedName>
    <definedName name="_KY1">[28]BXLDL!$E$2:$E$54</definedName>
    <definedName name="_oto10">[29]VL!#REF!</definedName>
    <definedName name="_PA7">'[30]SW-TEO'!#REF!</definedName>
    <definedName name="_PA8">'[30]SW-TEO'!#REF!</definedName>
    <definedName name="_PD1">'[30]SW-TEO'!#REF!</definedName>
    <definedName name="_PE12">'[30]SW-TEO'!#REF!</definedName>
    <definedName name="_PE13">'[30]SW-TEO'!#REF!</definedName>
    <definedName name="_PE6">'[30]SW-TEO'!#REF!</definedName>
    <definedName name="_PE7">'[30]SW-TEO'!#REF!</definedName>
    <definedName name="_PE8">'[30]SW-TEO'!#REF!</definedName>
    <definedName name="_PE9">'[30]SW-TEO'!#REF!</definedName>
    <definedName name="_PH1">'[30]SW-TEO'!#REF!</definedName>
    <definedName name="_PI1">'[30]SW-TEO'!#REF!</definedName>
    <definedName name="_PK1">'[30]SW-TEO'!#REF!</definedName>
    <definedName name="_PK3">'[30]SW-TEO'!#REF!</definedName>
    <definedName name="_su12">[32]Sheet3!#REF!</definedName>
    <definedName name="_Su70">[32]Sheet3!#REF!</definedName>
    <definedName name="_sw70609">[13]MTP!#REF!</definedName>
    <definedName name="_th100">'[23]dongia (2)'!#REF!</definedName>
    <definedName name="_TH160">'[23]dongia (2)'!#REF!</definedName>
    <definedName name="_TR250">'[23]dongia (2)'!#REF!</definedName>
    <definedName name="_tr375">[23]giathanh1!#REF!</definedName>
    <definedName name="_vc1">'[24]CT Thang Mo'!$B$34:$H$34</definedName>
    <definedName name="_vc2">'[24]CT Thang Mo'!$B$35:$H$35</definedName>
    <definedName name="_vc3">'[24]CT Thang Mo'!$B$36:$H$36</definedName>
    <definedName name="______0Crite">#REF!</definedName>
    <definedName name="a">'[4]PNT-QUOT-#3'!#REF!</definedName>
    <definedName name="ADAY">[33]TNHC!$I$15</definedName>
    <definedName name="ag142X42">[23]chitimc!#REF!</definedName>
    <definedName name="ag267N59">[23]chitimc!#REF!</definedName>
    <definedName name="aiu_bottom">'[34]Financ. Overview'!#REF!</definedName>
    <definedName name="amiang">[35]gvl!#REF!</definedName>
    <definedName name="Annee">'[36]Company info'!$E$5</definedName>
    <definedName name="AnnualRevenue">'[37]C'!$E$12:$H$12</definedName>
    <definedName name="APDATE">'[36]AP analysis - Monthly'!#REF!</definedName>
    <definedName name="ARDATE">'[36]AR analysis - Monthly'!#REF!</definedName>
    <definedName name="ATRAM">[33]TNHC!$I$5</definedName>
    <definedName name="aù0">'[38]bang tien luong'!#REF!</definedName>
    <definedName name="B" hidden="1">'[4]PNT-QUOT-#3'!#REF!</definedName>
    <definedName name="bain">[39]Sheet1!$C$2,[39]Sheet1!$C$3,[39]Sheet1!$C$4,[39]Sheet1!$D$11,[39]Sheet1!$D$11,[39]Sheet1!$M$11,[39]Sheet1!$B$12,[39]Sheet1!$K$12,[39]Sheet1!$E$13,[39]Sheet1!$N$13,[39]Sheet1!$D$14:$I$16,[39]Sheet1!$M$14:$R$16,[39]Sheet1!$E$18,[39]Sheet1!$B$19,[39]Sheet1!$B$21,[39]Sheet1!$N$18,[39]Sheet1!$K$19,[39]Sheet1!$K$21,[39]Sheet1!$D$22:$I$23,[39]Sheet1!$M$22:$R$23,[39]Sheet1!$D$24,[39]Sheet1!$F$24,[39]Sheet1!$H$24,[39]Sheet1!$L$24,[39]Sheet1!$O$24,[39]Sheet1!$Q$24</definedName>
    <definedName name="bangciti">'[23]dongia (2)'!#REF!</definedName>
    <definedName name="BCDKH">[40]BCDSPS!$B$8:$B$134</definedName>
    <definedName name="BCDSCKC">[40]BCDSPS!$M$8:$M$134</definedName>
    <definedName name="BCDSCKN">[40]BCDSPS!$L$8:$L$134</definedName>
    <definedName name="BCDSDNC">[40]BCDSPS!$E$8:$E$134</definedName>
    <definedName name="BCDSDNN">[40]BCDSPS!$D$8:$D$134</definedName>
    <definedName name="BCLKSPSCO">[40]DLBCKT!$S$3:$S$335</definedName>
    <definedName name="BCLKSPSNO">[40]DLBCKT!$Q$3:$Q$335</definedName>
    <definedName name="BCSCKCO">[40]DLBCKT!$V$3:$V$335</definedName>
    <definedName name="BCSCKNO">[40]DLBCKT!$U$3:$U$335</definedName>
    <definedName name="BCSDKCO">[40]DLBCKT!$K$3:$K$335</definedName>
    <definedName name="BCSDKNO">[40]DLBCKT!$J$3:$J$335</definedName>
    <definedName name="BCSDNCO">[40]DLBCKT!$H$3:$H$335</definedName>
    <definedName name="BCSDNNO">[40]DLBCKT!$G$3:$G$335</definedName>
    <definedName name="BCSHCT">[40]DLBCKT!$C$3:$C$335</definedName>
    <definedName name="BCSHTK">[40]DLBCKT!$A$3:$A$335</definedName>
    <definedName name="BCSPSCO">[40]DLBCKT!$O$3:$O$335</definedName>
    <definedName name="BCSPSNO">[40]DLBCKT!$M$3:$M$335</definedName>
    <definedName name="BDAY">[33]TNHC!$J$15</definedName>
    <definedName name="bdht15nc">[23]gtrinh!#REF!</definedName>
    <definedName name="bdht15vl">[23]gtrinh!#REF!</definedName>
    <definedName name="bdht25nc">[23]gtrinh!#REF!</definedName>
    <definedName name="bdht25vl">[23]gtrinh!#REF!</definedName>
    <definedName name="bdht325nc">[23]gtrinh!#REF!</definedName>
    <definedName name="bdht325vl">[23]gtrinh!#REF!</definedName>
    <definedName name="btai">[35]gvl!$Q$63</definedName>
    <definedName name="Bu_long">[32]Sheet3!#REF!</definedName>
    <definedName name="C_">'[42]DAMNEN KHONG HC'!#REF!</definedName>
    <definedName name="CABLE2">'[43]MTO REV.0'!$A$1:$Q$570</definedName>
    <definedName name="CAMAY">[44]CaMay!$B$2:$E$8</definedName>
    <definedName name="CAPNHAP">[42]dochat!$O$2:$AB$8</definedName>
    <definedName name="CCNK">[45]QMCT!#REF!</definedName>
    <definedName name="CDAY">[33]TNHC!$K$15</definedName>
    <definedName name="CDDD3P">[46]TONGKE3p!$C$110</definedName>
    <definedName name="cgionc">'[23]lam-moi'!#REF!</definedName>
    <definedName name="cgiovl">'[23]lam-moi'!#REF!</definedName>
    <definedName name="Chang">'[47]Dinh nghia'!$A$3:$B$14</definedName>
    <definedName name="chhtnc">'[23]lam-moi'!#REF!</definedName>
    <definedName name="chhtvl">'[23]lam-moi'!#REF!</definedName>
    <definedName name="chnc">'[23]lam-moi'!#REF!</definedName>
    <definedName name="CHO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CHONI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Chu">[29]ND!#REF!</definedName>
    <definedName name="chvl">'[23]lam-moi'!#REF!</definedName>
    <definedName name="citidd">'[23]dongia (2)'!#REF!</definedName>
    <definedName name="cknc">'[23]lam-moi'!#REF!</definedName>
    <definedName name="ckvl">'[23]lam-moi'!#REF!</definedName>
    <definedName name="CLTMP">[45]QMCT!#REF!</definedName>
    <definedName name="clvc1">[23]chitiet!$D$3</definedName>
    <definedName name="CLyTC">[48]ThongSo!$C$11</definedName>
    <definedName name="CN3p">'[49]TONGKE3p '!$X$295</definedName>
    <definedName name="COAT">'[4]PNT-QUOT-#3'!#REF!</definedName>
    <definedName name="Concrete">'[50]DGchitiet '!#REF!</definedName>
    <definedName name="cong_bq">'[27]truc tiep'!#REF!</definedName>
    <definedName name="cong_bv">'[27]truc tiep'!#REF!</definedName>
    <definedName name="cong_ck">'[27]truc tiep'!#REF!</definedName>
    <definedName name="cong_d1">'[27]truc tiep'!#REF!</definedName>
    <definedName name="cong_d2">'[27]truc tiep'!#REF!</definedName>
    <definedName name="cong_d3">'[27]truc tiep'!#REF!</definedName>
    <definedName name="cong_dl">'[27]truc tiep'!#REF!</definedName>
    <definedName name="cong_kcs">'[27]truc tiep'!#REF!</definedName>
    <definedName name="cong_nb">'[27]truc tiep'!#REF!</definedName>
    <definedName name="cong_ngio">'[27]truc tiep'!#REF!</definedName>
    <definedName name="cong_nv">'[27]truc tiep'!#REF!</definedName>
    <definedName name="cong_t3">'[27]truc tiep'!#REF!</definedName>
    <definedName name="cong_t4">'[27]truc tiep'!#REF!</definedName>
    <definedName name="cong_t5">'[27]truc tiep'!#REF!</definedName>
    <definedName name="cong_t6">'[27]truc tiep'!#REF!</definedName>
    <definedName name="cong_tc">'[27]truc tiep'!#REF!</definedName>
    <definedName name="cong_tm">'[27]truc tiep'!#REF!</definedName>
    <definedName name="cong_vs">'[27]truc tiep'!#REF!</definedName>
    <definedName name="cong_xh">'[27]truc tiep'!#REF!</definedName>
    <definedName name="cong1x15">[23]giathanh1!#REF!</definedName>
    <definedName name="Congty">[51]Congty!$D$3</definedName>
    <definedName name="Continue">[52]XL4Poppy!$C$9</definedName>
    <definedName name="cot">[53]gVL!$Q$64</definedName>
    <definedName name="Cot_thep">[54]Du_lieu!$C$19</definedName>
    <definedName name="cpdd">[55]gVL!$P$14</definedName>
    <definedName name="cpdd2">[55]gVL!$P$19</definedName>
    <definedName name="cplhsmt">[56]!cplhsmt</definedName>
    <definedName name="cptdhsmt">[56]!cptdhsmt</definedName>
    <definedName name="cptdtdt">[56]!cptdtdt</definedName>
    <definedName name="cptdtkkt">[56]!cptdtkkt</definedName>
    <definedName name="CPVC100">'[57]TONG HOP VL-NC'!#REF!</definedName>
    <definedName name="CPVC1KM">'[58]TH VL, NC, DDHT Thanhphuoc'!$J$19</definedName>
    <definedName name="_xlnm.Criteria">[59]SILICATE!#REF!</definedName>
    <definedName name="cti3x15">[23]giathanh1!#REF!</definedName>
    <definedName name="CTRAM">[33]TNHC!$K$5</definedName>
    <definedName name="cu_ly_1">'[60]tra-vat-lieu'!$A$219:$A$319</definedName>
    <definedName name="culy1">[23]DONGIA!#REF!</definedName>
    <definedName name="culy2">[23]DONGIA!#REF!</definedName>
    <definedName name="culy3">[23]DONGIA!#REF!</definedName>
    <definedName name="culy4">[23]DONGIA!#REF!</definedName>
    <definedName name="culy5">[23]DONGIA!#REF!</definedName>
    <definedName name="cuoc">[23]DONGIA!#REF!</definedName>
    <definedName name="Cuoc_vc_1">'[60]tra-vat-lieu'!$B$219:$G$319</definedName>
    <definedName name="CustName">[37]Report!$B$2</definedName>
    <definedName name="cv">[61]gvl!$N$17</definedName>
    <definedName name="cxhtnc">'[23]lam-moi'!#REF!</definedName>
    <definedName name="cxhtvl">'[23]lam-moi'!#REF!</definedName>
    <definedName name="cxnc">'[23]lam-moi'!#REF!</definedName>
    <definedName name="cxvl">'[23]lam-moi'!#REF!</definedName>
    <definedName name="cxxnc">'[23]lam-moi'!#REF!</definedName>
    <definedName name="cxxvl">'[23]lam-moi'!#REF!</definedName>
    <definedName name="D">'[62]kinh phí XD'!$E$12</definedName>
    <definedName name="D_Gia">'[63]Don gia'!$A$3:$F$240</definedName>
    <definedName name="D_giavt">'[64]Dgia vat tu'!$A$5:$F$226</definedName>
    <definedName name="D_kien">[65]DG!$G$2</definedName>
    <definedName name="D1x49">[23]chitimc!#REF!</definedName>
    <definedName name="D1x49x49">[23]chitimc!#REF!</definedName>
    <definedName name="d24nc">'[23]lam-moi'!#REF!</definedName>
    <definedName name="d24vl">'[23]lam-moi'!#REF!</definedName>
    <definedName name="DANHPHAP">[66]DF!$A$1:$C$330</definedName>
    <definedName name="daotd">'[24]CT Thang Mo'!$B$323:$H$323</definedName>
    <definedName name="dap">'[24]CT Thang Mo'!$B$39:$H$39</definedName>
    <definedName name="daptd">'[24]CT Thang Mo'!$B$324:$H$324</definedName>
    <definedName name="dat">'[67]Bang 2B'!#REF!</definedName>
    <definedName name="DATA1">[68]Sheet1!#REF!</definedName>
    <definedName name="DATA11">[68]Sheet1!#REF!</definedName>
    <definedName name="DATA12">[68]Sheet1!#REF!</definedName>
    <definedName name="DATA13">[68]Sheet1!#REF!</definedName>
    <definedName name="DATA14">[68]Sheet1!#REF!</definedName>
    <definedName name="DATA16">[68]Sheet1!#REF!</definedName>
    <definedName name="DATA17">[68]Sheet1!#REF!</definedName>
    <definedName name="DATA18">[68]Sheet1!#REF!</definedName>
    <definedName name="DATA2">[68]Sheet1!#REF!</definedName>
    <definedName name="DATA5">[68]Sheet1!#REF!</definedName>
    <definedName name="DATA9">[68]Sheet1!#REF!</definedName>
    <definedName name="DataFilter">[69]!DataFilter</definedName>
    <definedName name="DataNums">[70]!DataNums</definedName>
    <definedName name="DataSort">[69]!DataSort</definedName>
    <definedName name="DataText">[70]!DataText</definedName>
    <definedName name="DataYr">[70]!DataYr</definedName>
    <definedName name="db">[35]gvl!$Q$67</definedName>
    <definedName name="dd1pnc">[23]chitiet!$G$404</definedName>
    <definedName name="dd1pvl">[23]chitiet!$G$383</definedName>
    <definedName name="dd1x2">[61]gvl!$N$9</definedName>
    <definedName name="dd3pctnc">'[23]lam-moi'!#REF!</definedName>
    <definedName name="dd3pctvl">'[23]lam-moi'!#REF!</definedName>
    <definedName name="dd3plmvl">'[23]lam-moi'!#REF!</definedName>
    <definedName name="dd3pnc">'[23]lam-moi'!#REF!</definedName>
    <definedName name="dd3pvl">'[23]lam-moi'!#REF!</definedName>
    <definedName name="ddhtnc">'[23]lam-moi'!#REF!</definedName>
    <definedName name="ddhtvl">'[23]lam-moi'!#REF!</definedName>
    <definedName name="ddt2nc">[23]gtrinh!#REF!</definedName>
    <definedName name="ddt2vl">[23]gtrinh!#REF!</definedName>
    <definedName name="ddtd3pnc">'[23]thao-go'!#REF!</definedName>
    <definedName name="ddtt1pnc">[71]CHITIET!$G$530</definedName>
    <definedName name="ddtt1pvl">[71]CHITIET!$G$526</definedName>
    <definedName name="ddtt3pnc">[71]CHITIET!$G$522</definedName>
    <definedName name="ddtt3pvl">[71]CHITIET!$G$518</definedName>
    <definedName name="DescQtr">[70]!DescQtr</definedName>
    <definedName name="DescText">[70]!DescText</definedName>
    <definedName name="DescYr">[70]!DescYr</definedName>
    <definedName name="DG">[72]DG!$A$3:$F$236</definedName>
    <definedName name="DGiaT">[44]DGiaT!$B$4:$J$313</definedName>
    <definedName name="DGiaTN">[44]DGiaTN!$C$4:$H$373</definedName>
    <definedName name="DGM">[23]DONGIA!$A$453:$F$459</definedName>
    <definedName name="DGNCTT">'[73]dnc4'!$A$3:$F$329</definedName>
    <definedName name="dgth">[74]chitiet!$A$163:$S$984</definedName>
    <definedName name="DGTH1">[23]DONGIA!$A$414:$G$452</definedName>
    <definedName name="dgth2">[23]DONGIA!$A$414:$G$439</definedName>
    <definedName name="DGTN">[44]DGiaTN!$C$4:$H$372</definedName>
    <definedName name="DGTR">[75]DONGIA!$A$646:$I$770</definedName>
    <definedName name="DGVL">[75]DONGIA!$A$5:$F$366</definedName>
    <definedName name="DGVL1">[23]DONGIA!$A$5:$F$235</definedName>
    <definedName name="DKSHI">'[76]泰科7-8月用量'!$A$1:$C$12</definedName>
    <definedName name="DL15HT">'[9]TONGKE-HT'!#REF!</definedName>
    <definedName name="DL16HT">'[9]TONGKE-HT'!#REF!</definedName>
    <definedName name="DL19HT">'[9]TONGKE-HT'!#REF!</definedName>
    <definedName name="DL20HT">'[9]TONGKE-HT'!#REF!</definedName>
    <definedName name="DMTK">[77]DMTK!$A$3:$J$238</definedName>
    <definedName name="Documents_array">[52]XL4Poppy!$B$1:$B$16</definedName>
    <definedName name="DON_giA">'[78]DON GIA CAN THO'!$A$4:$F$196</definedName>
    <definedName name="Don_giahanam">'[79]Don gia Dak Lak'!$A$5:$F$316</definedName>
    <definedName name="Don_giaIII">'[80]Don gia III'!$A$3:$F$293</definedName>
    <definedName name="Don_gianhanam">'[79]Don gia Dak Lak'!$A$5:$F$316</definedName>
    <definedName name="Don_giatp">'[81]dg tphcm'!$A$4:$F$970</definedName>
    <definedName name="Don_giavl">'[80]Don gia CT'!$A$4:$F$228</definedName>
    <definedName name="dongia">[82]DG!$A$4:$I$584</definedName>
    <definedName name="Dongia_III">'[64]Don gia_III'!$A$4:$F$293</definedName>
    <definedName name="dongia1">[83]dongia!$A$4:$I$771</definedName>
    <definedName name="DONVI">OFFSET([84]DONVIBAN!$A$1,1,0,COUNTA([84]DONVIBAN!$A:$A)-1,5)</definedName>
    <definedName name="DONVIDG">OFFSET([84]NGUON!$D:$D,COUNTIF([84]NGUON!$D:$D,"&lt;&gt;0")-1,0,1)</definedName>
    <definedName name="DoorWindow">'[50]DGchitiet '!#REF!</definedName>
    <definedName name="DPHAP">[85]DPVT!$B$1:$E$1361</definedName>
    <definedName name="dt_vtsau">'[86]Chi tiet &amp; Don gia'!#REF!</definedName>
    <definedName name="dtbinhtam">'[86]Chi tiet &amp; Don gia'!#REF!</definedName>
    <definedName name="dtdnb_tcdsp">'[86]Chi tiet &amp; Don gia'!#REF!</definedName>
    <definedName name="DULIEU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DULIEU2">[87]DANHPHAP!$A$3:$D$326</definedName>
    <definedName name="DULIEUIN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duong1">[23]DONGIA!#REF!</definedName>
    <definedName name="duong2">[23]DONGIA!#REF!</definedName>
    <definedName name="duong3">[23]DONGIA!#REF!</definedName>
    <definedName name="duong4">[23]DONGIA!#REF!</definedName>
    <definedName name="duong5">[23]DONGIA!#REF!</definedName>
    <definedName name="Earthwork">'[50]DGchitiet '!#REF!</definedName>
    <definedName name="_xlnm.Extract">[59]SILICATE!#REF!</definedName>
    <definedName name="f92F56">[23]dtxl!#REF!</definedName>
    <definedName name="FinishWork">'[50]DGchitiet '!#REF!</definedName>
    <definedName name="First_Qtr_Pd">[37]Control!$B$7</definedName>
    <definedName name="First_Yr_Pd">[37]Control!$B$10</definedName>
    <definedName name="FP">'[4]COAT&amp;WRAP-QIOT-#3'!#REF!</definedName>
    <definedName name="FRC">[88]Main!$C$9</definedName>
    <definedName name="Full">[45]QMCT!#REF!</definedName>
    <definedName name="G_C">[89]Sum!$F$2</definedName>
    <definedName name="g40g40">[90]tuong!#REF!</definedName>
    <definedName name="gc">[91]gvl!$N$28</definedName>
    <definedName name="giaca">'[92]dg-VTu'!$C$6:$F$55</definedName>
    <definedName name="GiaVon">'[10]HD-XUAT'!#REF!</definedName>
    <definedName name="gica_bq">'[27]truc tiep'!#REF!</definedName>
    <definedName name="gica_bv">'[27]truc tiep'!#REF!</definedName>
    <definedName name="gica_ck">'[27]truc tiep'!#REF!</definedName>
    <definedName name="gica_d1">'[27]truc tiep'!#REF!</definedName>
    <definedName name="gica_d2">'[27]truc tiep'!#REF!</definedName>
    <definedName name="gica_d3">'[27]truc tiep'!#REF!</definedName>
    <definedName name="gica_dl">'[27]truc tiep'!#REF!</definedName>
    <definedName name="gica_kcs">'[27]truc tiep'!#REF!</definedName>
    <definedName name="gica_nb">'[27]truc tiep'!#REF!</definedName>
    <definedName name="gica_ngio">'[27]truc tiep'!#REF!</definedName>
    <definedName name="gica_nv">'[27]truc tiep'!#REF!</definedName>
    <definedName name="gica_t3">'[27]truc tiep'!#REF!</definedName>
    <definedName name="gica_t4">'[27]truc tiep'!#REF!</definedName>
    <definedName name="gica_t5">'[27]truc tiep'!#REF!</definedName>
    <definedName name="gica_t6">'[27]truc tiep'!#REF!</definedName>
    <definedName name="gica_tc">'[27]truc tiep'!#REF!</definedName>
    <definedName name="gica_tm">'[27]truc tiep'!#REF!</definedName>
    <definedName name="gica_vs">'[27]truc tiep'!#REF!</definedName>
    <definedName name="gica_xh">'[27]truc tiep'!#REF!</definedName>
    <definedName name="gio_bq">'[27]truc tiep'!#REF!</definedName>
    <definedName name="gio_d1">'[27]truc tiep'!#REF!</definedName>
    <definedName name="gio_d2">'[27]truc tiep'!#REF!</definedName>
    <definedName name="gio_d3">'[27]truc tiep'!#REF!</definedName>
    <definedName name="gio_dl">'[27]truc tiep'!#REF!</definedName>
    <definedName name="gio_kcs">'[27]truc tiep'!#REF!</definedName>
    <definedName name="gio_ngio">'[27]truc tiep'!#REF!</definedName>
    <definedName name="gio_t3">'[27]truc tiep'!#REF!</definedName>
    <definedName name="gio_t4">'[27]truc tiep'!#REF!</definedName>
    <definedName name="gio_t5">'[27]truc tiep'!#REF!</definedName>
    <definedName name="gio_t6">'[27]truc tiep'!#REF!</definedName>
    <definedName name="gio_vs">'[27]truc tiep'!#REF!</definedName>
    <definedName name="gio_xh">'[27]truc tiep'!#REF!</definedName>
    <definedName name="Glazing">'[50]DGchitiet '!#REF!</definedName>
    <definedName name="GoBack">[69]KLHT!GoBack</definedName>
    <definedName name="GPT_GROUNDING_PT">'[93]NEW-PANEL'!#REF!</definedName>
    <definedName name="gsktxd">[56]!gsktxd</definedName>
    <definedName name="gvl">[94]GVL!$A$6:$F$131</definedName>
    <definedName name="gxxe2003">'[95]P1012001'!$A$6:$E$117</definedName>
    <definedName name="gxxe20032">'[95]P1012001'!$A$6:$E$117</definedName>
    <definedName name="HDCCT">[45]QMCT!#REF!</definedName>
    <definedName name="HDCD">[45]QMCT!#REF!</definedName>
    <definedName name="HDGT">[44]DGiaT!$B$1:$K$1</definedName>
    <definedName name="HDGTN">[44]DGiaTN!$C$1:$H$1</definedName>
    <definedName name="Hello">[52]XL4Poppy!$A$15</definedName>
    <definedName name="heso">'[42]DAM NEN HC'!$S$14:$T$64</definedName>
    <definedName name="HH15HT">'[9]TONGKE-HT'!#REF!</definedName>
    <definedName name="HH16HT">'[9]TONGKE-HT'!#REF!</definedName>
    <definedName name="HH19HT">'[9]TONGKE-HT'!#REF!</definedName>
    <definedName name="HH20HT">'[9]TONGKE-HT'!#REF!</definedName>
    <definedName name="hostfee">'[34]Financ. Overview'!$H$12</definedName>
    <definedName name="hraiu_bottom">'[34]Financ. Overview'!#REF!</definedName>
    <definedName name="HSDD">[96]phuluc1!#REF!</definedName>
    <definedName name="hskk1">[23]chitiet!$D$4</definedName>
    <definedName name="HSNC">[54]Du_lieu!$C$6</definedName>
    <definedName name="ht25nc">'[23]lam-moi'!#REF!</definedName>
    <definedName name="ht25vl">'[23]lam-moi'!#REF!</definedName>
    <definedName name="ht325nc">'[23]lam-moi'!#REF!</definedName>
    <definedName name="ht325vl">'[23]lam-moi'!#REF!</definedName>
    <definedName name="ht37k">'[23]lam-moi'!#REF!</definedName>
    <definedName name="ht37nc">'[23]lam-moi'!#REF!</definedName>
    <definedName name="ht50nc">'[23]lam-moi'!#REF!</definedName>
    <definedName name="ht50vl">'[23]lam-moi'!#REF!</definedName>
    <definedName name="HTM">[39]Sheet1!$H$35:$L$35,[39]Sheet1!$N$35,[39]Sheet1!$P$35,[39]Sheet1!$O$36,[39]Sheet1!$O$30,[39]Sheet1!$P$29,[39]Sheet1!$N$29,[39]Sheet1!$H$29:$L$29,[39]Sheet1!$N$24:$P$24,[39]Sheet1!$L$24,[39]Sheet1!$G$24,[39]Sheet1!$E$24,[39]Sheet1!$C$24,[39]Sheet1!$C$22:$I$23,[39]Sheet1!$L$22:$R$23,[39]Sheet1!$K$21,[39]Sheet1!$B$21,[39]Sheet1!$H$20,[39]Sheet1!$Q$20,[39]Sheet1!$K$19,[39]Sheet1!$N$18,[39]Sheet1!$B$19,[39]Sheet1!$E$18,[39]Sheet1!$B$17,[39]Sheet1!$K$17,[39]Sheet1!$L$14:$R$16,[39]Sheet1!$C$16,[39]Sheet1!$C$14:$I$16,[39]Sheet1!$E$13,[39]Sheet1!$N$13,[39]Sheet1!$K$12</definedName>
    <definedName name="hvac">'[34]Financ. Overview'!#REF!</definedName>
    <definedName name="I2É6">[23]chitimc!#REF!</definedName>
    <definedName name="InteriorWork">'[50]DGchitiet '!#REF!</definedName>
    <definedName name="IO">'[4]COAT&amp;WRAP-QIOT-#3'!#REF!</definedName>
    <definedName name="jean">[97]Tires99!$L$50:$L$50</definedName>
    <definedName name="K_1">[98]!K_1</definedName>
    <definedName name="K_2">[98]!K_2</definedName>
    <definedName name="KHKQKD">'[99]DL1'!$K$2:$K$22</definedName>
    <definedName name="khltk">[100]MHSCT!$U$7:$U$21</definedName>
    <definedName name="KHOILUONGTL">[101]TienLuong!$Q$7:$Q$2175</definedName>
    <definedName name="KHTHUE">'[99]DL2'!$B$2:$B$22</definedName>
    <definedName name="KL_C">[89]Sum!$F$1</definedName>
    <definedName name="kldd1p">'[23]#REF'!#REF!</definedName>
    <definedName name="kldd3p">'[23]lam-moi'!#REF!</definedName>
    <definedName name="KLVLD">[102]ChiTietDZ!$I$8:$I$1296</definedName>
    <definedName name="KLVLD1">[102]VuaBT!$H$7:$H$63</definedName>
    <definedName name="kmong">[23]giathanh1!#REF!</definedName>
    <definedName name="kno">[35]gvl!$Q$59</definedName>
    <definedName name="KPR">[31]ZZZXXCK35KANRI!$B$2:$B$8</definedName>
    <definedName name="KY0">[28]BXLDL!$D$2:$D$54</definedName>
    <definedName name="l">[31]ZZZXXCK35KANRI!$B$9:$B$38</definedName>
    <definedName name="lanh_bq">'[27]truc tiep'!#REF!</definedName>
    <definedName name="lanh_bv">'[27]truc tiep'!#REF!</definedName>
    <definedName name="lanh_ck">'[27]truc tiep'!#REF!</definedName>
    <definedName name="lanh_d1">'[27]truc tiep'!#REF!</definedName>
    <definedName name="lanh_d2">'[27]truc tiep'!#REF!</definedName>
    <definedName name="lanh_d3">'[27]truc tiep'!#REF!</definedName>
    <definedName name="lanh_dl">'[27]truc tiep'!#REF!</definedName>
    <definedName name="lanh_kcs">'[27]truc tiep'!#REF!</definedName>
    <definedName name="lanh_nb">'[27]truc tiep'!#REF!</definedName>
    <definedName name="lanh_ngio">'[27]truc tiep'!#REF!</definedName>
    <definedName name="lanh_nv">'[27]truc tiep'!#REF!</definedName>
    <definedName name="lanh_t3">'[27]truc tiep'!#REF!</definedName>
    <definedName name="lanh_t4">'[27]truc tiep'!#REF!</definedName>
    <definedName name="lanh_t5">'[27]truc tiep'!#REF!</definedName>
    <definedName name="lanh_t6">'[27]truc tiep'!#REF!</definedName>
    <definedName name="lanh_tc">'[27]truc tiep'!#REF!</definedName>
    <definedName name="lanh_tm">'[27]truc tiep'!#REF!</definedName>
    <definedName name="lanh_vs">'[27]truc tiep'!#REF!</definedName>
    <definedName name="lanh_xh">'[27]truc tiep'!#REF!</definedName>
    <definedName name="lapa">'[24]CT Thang Mo'!$B$350:$H$350</definedName>
    <definedName name="lapb">'[24]CT Thang Mo'!$B$370:$H$370</definedName>
    <definedName name="lapc">'[24]CT Thang Mo'!$B$390:$H$390</definedName>
    <definedName name="Last_Qtr_Pd">[37]Control!$B$8</definedName>
    <definedName name="Last_Yr_Pd">[37]Control!$B$11</definedName>
    <definedName name="LastQtrIndex">[37]Control!$B$12</definedName>
    <definedName name="LastYrIndex">[37]Control!$B$13</definedName>
    <definedName name="lbcnckt">[103]!lbcnckt</definedName>
    <definedName name="lcb_bq">'[27]truc tiep'!#REF!</definedName>
    <definedName name="lcb_bv">'[27]truc tiep'!#REF!</definedName>
    <definedName name="lcb_ck">'[27]truc tiep'!#REF!</definedName>
    <definedName name="lcb_d1">'[27]truc tiep'!#REF!</definedName>
    <definedName name="lcb_d2">'[27]truc tiep'!#REF!</definedName>
    <definedName name="lcb_d3">'[27]truc tiep'!#REF!</definedName>
    <definedName name="lcb_dl">'[27]truc tiep'!#REF!</definedName>
    <definedName name="lcb_kcs">'[27]truc tiep'!#REF!</definedName>
    <definedName name="lcb_nb">'[27]truc tiep'!#REF!</definedName>
    <definedName name="lcb_ngio">'[27]truc tiep'!#REF!</definedName>
    <definedName name="lcb_nv">'[27]truc tiep'!#REF!</definedName>
    <definedName name="lcb_t3">'[27]truc tiep'!#REF!</definedName>
    <definedName name="lcb_t4">'[27]truc tiep'!#REF!</definedName>
    <definedName name="lcb_t5">'[27]truc tiep'!#REF!</definedName>
    <definedName name="lcb_t6">'[27]truc tiep'!#REF!</definedName>
    <definedName name="lcb_tc">'[27]truc tiep'!#REF!</definedName>
    <definedName name="lcb_tm">'[27]truc tiep'!#REF!</definedName>
    <definedName name="lcb_vs">'[27]truc tiep'!#REF!</definedName>
    <definedName name="lcb_xh">'[27]truc tiep'!#REF!</definedName>
    <definedName name="le_bq">'[27]truc tiep'!#REF!</definedName>
    <definedName name="le_bv">'[27]truc tiep'!#REF!</definedName>
    <definedName name="le_ck">'[27]truc tiep'!#REF!</definedName>
    <definedName name="le_d1">'[27]truc tiep'!#REF!</definedName>
    <definedName name="le_d2">'[27]truc tiep'!#REF!</definedName>
    <definedName name="le_d3">'[27]truc tiep'!#REF!</definedName>
    <definedName name="le_dl">'[27]truc tiep'!#REF!</definedName>
    <definedName name="le_kcs">'[27]truc tiep'!#REF!</definedName>
    <definedName name="le_nb">'[27]truc tiep'!#REF!</definedName>
    <definedName name="le_ngio">'[27]truc tiep'!#REF!</definedName>
    <definedName name="le_nv">'[27]truc tiep'!#REF!</definedName>
    <definedName name="le_t3">'[27]truc tiep'!#REF!</definedName>
    <definedName name="le_t4">'[27]truc tiep'!#REF!</definedName>
    <definedName name="le_t5">'[27]truc tiep'!#REF!</definedName>
    <definedName name="le_t6">'[27]truc tiep'!#REF!</definedName>
    <definedName name="le_tc">'[27]truc tiep'!#REF!</definedName>
    <definedName name="le_tm">'[27]truc tiep'!#REF!</definedName>
    <definedName name="le_vs">'[27]truc tiep'!#REF!</definedName>
    <definedName name="le_xh">'[27]truc tiep'!#REF!</definedName>
    <definedName name="m10aamtc">#REF!</definedName>
    <definedName name="m10anc">'[23]lam-moi'!#REF!</definedName>
    <definedName name="m10avl">'[23]lam-moi'!#REF!</definedName>
    <definedName name="M122bnnc">'[46]CHITIET VL-NC'!$G$141</definedName>
    <definedName name="M122bnvl">'[46]CHITIET VL-NC'!$G$136</definedName>
    <definedName name="m12aanc">'[23]lam-moi'!#REF!</definedName>
    <definedName name="m12anc">'[23]lam-moi'!#REF!</definedName>
    <definedName name="m12avl">'[23]lam-moi'!#REF!</definedName>
    <definedName name="M12cbnc">'[46]CHITIET VL-NC'!$G$222</definedName>
    <definedName name="M12cbvl">'[46]CHITIET VL-NC'!$G$217</definedName>
    <definedName name="M142bnnc">'[46]CHITIET VL-NC'!$G$162</definedName>
    <definedName name="M142bnvl">'[46]CHITIET VL-NC'!$G$157</definedName>
    <definedName name="m8amtc">#REF!</definedName>
    <definedName name="m8anc">'[23]lam-moi'!#REF!</definedName>
    <definedName name="m8avl">'[23]lam-moi'!#REF!</definedName>
    <definedName name="ma">[104]XL4Poppy!$A$26</definedName>
    <definedName name="MA_DG66">'[105]DG-LAP6'!$A$1:$G$957</definedName>
    <definedName name="MADONGIA">[101]TienLuong!$F$6:$F$2175</definedName>
    <definedName name="MADONVI">OFFSET([84]NGUON!$C:$C,COUNTA([84]NGUON!$C:$C)-1,0,1)</definedName>
    <definedName name="MakeIt">[52]XL4Poppy!$A$26</definedName>
    <definedName name="___MAÕ_HAØNG">#REF!</definedName>
    <definedName name="___MAÕ_SOÁ_THUEÁ">#REF!</definedName>
    <definedName name="MASO">[28]BXLDL!$B$2:$B$54</definedName>
    <definedName name="Masonry">'[50]DGchitiet '!#REF!</definedName>
    <definedName name="MAT">'[4]COAT&amp;WRAP-QIOT-#3'!#REF!</definedName>
    <definedName name="matit">[35]gvl!$Q$69</definedName>
    <definedName name="MATK">[77]DMTK!$A$4:$A$238</definedName>
    <definedName name="MAVL">'[106]Dinh Muc VT'!$F$4:$F$848</definedName>
    <definedName name="MAVLD">[102]ChiTietDZ!$D$8:$D$1296</definedName>
    <definedName name="MAVLD1">[102]VuaBT!$B$7:$B$63</definedName>
    <definedName name="Mbn1p">'[58]TDTKP (2)'!$L$290</definedName>
    <definedName name="MetalWork">'[50]DGchitiet '!#REF!</definedName>
    <definedName name="MF">'[4]COAT&amp;WRAP-QIOT-#3'!#REF!</definedName>
    <definedName name="MiscellaneousWork">'[50]DGchitiet '!#REF!</definedName>
    <definedName name="mmm">[23]giathanh1!#REF!</definedName>
    <definedName name="Module1.cplhsmt">[103]!Module1.cplhsmt</definedName>
    <definedName name="Module1.cptdhsmt">[103]!Module1.cptdhsmt</definedName>
    <definedName name="Module1.cptdtdt">[103]!Module1.cptdtdt</definedName>
    <definedName name="Module1.cptdtkkt">[103]!Module1.cptdtkkt</definedName>
    <definedName name="Module1.gsktxd">[103]!Module1.gsktxd</definedName>
    <definedName name="Module1.qlda">[103]!Module1.qlda</definedName>
    <definedName name="Module1.tinhqt">[103]!Module1.tinhqt</definedName>
    <definedName name="Morning">[52]XL4Poppy!$C$39</definedName>
    <definedName name="mp1x25">'[23]dongia (2)'!#REF!</definedName>
    <definedName name="MTCHC">[107]TNHCHINH!$K$38</definedName>
    <definedName name="mtr">'[23]TH XL'!#REF!</definedName>
    <definedName name="N1IN">'[49]TONGKE3p '!$U$295</definedName>
    <definedName name="n24nc">'[23]lam-moi'!#REF!</definedName>
    <definedName name="n24vl">'[23]lam-moi'!#REF!</definedName>
    <definedName name="n2mignc">'[23]lam-moi'!#REF!</definedName>
    <definedName name="n2migvl">'[23]lam-moi'!#REF!</definedName>
    <definedName name="n2min1nc">'[23]lam-moi'!#REF!</definedName>
    <definedName name="n2min1vl">'[23]lam-moi'!#REF!</definedName>
    <definedName name="NamPS">[51]Start!$D$5</definedName>
    <definedName name="nc1nc">'[23]lam-moi'!#REF!</definedName>
    <definedName name="nc1vl">'[23]lam-moi'!#REF!</definedName>
    <definedName name="nc24nc">'[23]lam-moi'!#REF!</definedName>
    <definedName name="nc24vl">'[23]lam-moi'!#REF!</definedName>
    <definedName name="ncdd">'[23]TH XL'!#REF!</definedName>
    <definedName name="NCDD2">'[23]TH XL'!#REF!</definedName>
    <definedName name="NCHC">[107]TNHCHINH!$J$38</definedName>
    <definedName name="NCLX">[108]Sheet2!#REF!</definedName>
    <definedName name="nctr">'[23]TH XL'!#REF!</definedName>
    <definedName name="NGANHANG">OFFSET([84]NGUON!$F:$F,COUNTIF([84]NGUON!$F:$F,"&lt;&gt;0")-1,0,1)</definedName>
    <definedName name="NGAY">OFFSET([84]NGUON!$B:$B,COUNTA([84]NGUON!$B:$B)-1,0,1)</definedName>
    <definedName name="nghi_bq">'[27]truc tiep'!#REF!</definedName>
    <definedName name="nghi_bv">'[27]truc tiep'!#REF!</definedName>
    <definedName name="nghi_ck">'[27]truc tiep'!#REF!</definedName>
    <definedName name="nghi_d1">'[27]truc tiep'!#REF!</definedName>
    <definedName name="nghi_d2">'[27]truc tiep'!#REF!</definedName>
    <definedName name="nghi_d3">'[27]truc tiep'!#REF!</definedName>
    <definedName name="nghi_dl">'[27]truc tiep'!#REF!</definedName>
    <definedName name="nghi_kcs">'[27]truc tiep'!#REF!</definedName>
    <definedName name="nghi_nb">'[27]truc tiep'!#REF!</definedName>
    <definedName name="nghi_ngio">'[27]truc tiep'!#REF!</definedName>
    <definedName name="nghi_nv">'[27]truc tiep'!#REF!</definedName>
    <definedName name="nghi_t3">'[27]truc tiep'!#REF!</definedName>
    <definedName name="nghi_t4">'[27]truc tiep'!#REF!</definedName>
    <definedName name="nghi_t5">'[27]truc tiep'!#REF!</definedName>
    <definedName name="nghi_t6">'[27]truc tiep'!#REF!</definedName>
    <definedName name="nghi_tc">'[27]truc tiep'!#REF!</definedName>
    <definedName name="nghi_tm">'[27]truc tiep'!#REF!</definedName>
    <definedName name="nghi_vs">'[27]truc tiep'!#REF!</definedName>
    <definedName name="nghi_xh">'[27]truc tiep'!#REF!</definedName>
    <definedName name="nhnnc">'[23]lam-moi'!#REF!</definedName>
    <definedName name="nhnvl">'[23]lam-moi'!#REF!</definedName>
    <definedName name="NIG13p">'[49]TONGKE3p '!$T$295</definedName>
    <definedName name="nightnc">[23]gtrinh!#REF!</definedName>
    <definedName name="nightvl">[23]gtrinh!#REF!</definedName>
    <definedName name="nignc3p">#REF!</definedName>
    <definedName name="nigvl3p">#REF!</definedName>
    <definedName name="nin14nc3p">#REF!</definedName>
    <definedName name="nin14vl3p">#REF!</definedName>
    <definedName name="nin190nc3p">#REF!</definedName>
    <definedName name="nin190vl3p">#REF!</definedName>
    <definedName name="nin1pnc">'[23]lam-moi'!#REF!</definedName>
    <definedName name="nin1pvl">'[23]lam-moi'!#REF!</definedName>
    <definedName name="nin2903p">[58]TONGKE3p!$Y$110</definedName>
    <definedName name="nin290nc3p">#REF!</definedName>
    <definedName name="nin290vl3p">#REF!</definedName>
    <definedName name="nindnc3p">#REF!</definedName>
    <definedName name="nindvl3p">#REF!</definedName>
    <definedName name="ninnc3p">#REF!</definedName>
    <definedName name="ninvl3p">#REF!</definedName>
    <definedName name="nlmtc">'[109]CHITIET VL-NCHT1 (2)'!#REF!</definedName>
    <definedName name="nlnc">'[23]lam-moi'!#REF!</definedName>
    <definedName name="nlnc3p">'[110]CHITIET VL-NC-TT1p'!$G$260</definedName>
    <definedName name="nlnc3pha">'[58]CHITIET VL-NC-DDTT3PHA '!$G$426</definedName>
    <definedName name="nlvl">'[23]lam-moi'!#REF!</definedName>
    <definedName name="nlvl1">[23]chitiet!$G$302</definedName>
    <definedName name="nlvl3p">'[58]CHITIET VL-NC-TT1p'!$G$245</definedName>
    <definedName name="nnnc">'[23]lam-moi'!#REF!</definedName>
    <definedName name="nnnc3p">#REF!</definedName>
    <definedName name="nnvl">'[23]lam-moi'!#REF!</definedName>
    <definedName name="nnvl3p">#REF!</definedName>
    <definedName name="NOIDUNG">OFFSET([84]NGUON!$H:$H,COUNTA([84]NGUON!$H:$H)-1,0,1)</definedName>
    <definedName name="___ÑÔN_GIAÙ">#REF!</definedName>
    <definedName name="NToS">[111]!NToS</definedName>
    <definedName name="Number_Qtrs">[37]Control!$B$9</definedName>
    <definedName name="nuoc">[61]gvl!$N$38</definedName>
    <definedName name="nxmtc">'[109]CHITIET VL-NCHT1 (2)'!#REF!</definedName>
    <definedName name="OS">[112]Open!#REF!</definedName>
    <definedName name="OTHER_PANEL">'[93]NEW-PANEL'!#REF!</definedName>
    <definedName name="OtherWork">'[50]DGchitiet '!#REF!</definedName>
    <definedName name="P">'[4]PNT-QUOT-#3'!#REF!</definedName>
    <definedName name="Painting">'[50]DGchitiet '!#REF!</definedName>
    <definedName name="PEJM">'[4]COAT&amp;WRAP-QIOT-#3'!#REF!</definedName>
    <definedName name="PER">[31]ZZZXXCK35KANRI!$B$9:$B$37</definedName>
    <definedName name="per0">[31]ZZZXXCK35KANRI!$B$9:$B$38</definedName>
    <definedName name="PF">'[4]PNT-QUOT-#3'!#REF!</definedName>
    <definedName name="PL_指示燈___P.B.___REST_P.B._壓扣開關">'[93]NEW-PANEL'!#REF!</definedName>
    <definedName name="Plaster">'[50]DGchitiet '!#REF!</definedName>
    <definedName name="PM">[113]IBASE!$AH$16:$AV$110</definedName>
    <definedName name="Poppy">[52]XL4Poppy!$C$27</definedName>
    <definedName name="pr_toolbox">[34]Toolbox!$A$3:$I$80</definedName>
    <definedName name="Print_Area_MI">[114]ESTI.!$A$1:$U$52</definedName>
    <definedName name="PRO">[31]ZZZXXCK35KANRI!$B$38:$B$45</definedName>
    <definedName name="Q">[23]giathanh1!#REF!</definedName>
    <definedName name="qlda">[56]!qlda</definedName>
    <definedName name="Quarter">[70]!Quarter</definedName>
    <definedName name="Quarters">[37]Xaxis!$C$4:$I$4</definedName>
    <definedName name="QUYLUONG">'[27]truc tiep'!#REF!</definedName>
    <definedName name="Range">OFFSET('[36]Summary IS Analysis'!$DM$28,0,MATCH('[36]Summary IS Analysis'!$D$9,'[36]Summary IS Analysis'!$DN$28:$EK$28,0)-12,3,13)</definedName>
    <definedName name="range1">OFFSET('[36]Summary IS Analysis'!$DM$28,0,MATCH('[36]Summary IS Analysis'!$D$9,'[36]Summary IS Analysis'!$DN$28:$EK$28,0)-12,3,13)</definedName>
    <definedName name="RangeActuals">OFFSET('[36]Summary IS Analysis'!$DM$28,MATCH('[36]Summary IS Analysis'!$DP1,'[36]Summary IS Analysis'!$DM$29:$DM$30,0),MATCH('[36]Summary IS Analysis'!$D$9,'[36]Summary IS Analysis'!$DN$28:$EK$28,0)-12,1,13)</definedName>
    <definedName name="rangebudget">OFFSET('[36]Summary IS Analysis'!$DM$28,MATCH('[36]Summary IS Analysis'!$DP1,'[36]Summary IS Analysis'!$DM$29:$DM$30,0),MATCH('[36]Summary IS Analysis'!$D$9,'[36]Summary IS Analysis'!$DN$28:$EK$28,0)-12,1,13)</definedName>
    <definedName name="rangeincome">OFFSET('[36]Summary IS Analysis'!$DM$32,0,MATCH('[36]Summary IS Analysis'!$D$9,'[36]Summary IS Analysis'!$DN$32:$EK$32,0)-12,2,13)</definedName>
    <definedName name="rangeincome1">OFFSET('[36]Summary IS Analysis'!$DM$32,0,MATCH('[36]Summary IS Analysis'!$D$9,'[36]Summary IS Analysis'!$DN$32:$EK$32,0)-12,2,13)</definedName>
    <definedName name="Raûi_pheân_tre">'[106]Tien Luong'!#REF!</definedName>
    <definedName name="REA">[31]ZZZXXCK35KANRI!$B$46:$B$67</definedName>
    <definedName name="RoofingWork">'[50]DGchitiet '!#REF!</definedName>
    <definedName name="RT">'[4]COAT&amp;WRAP-QIOT-#3'!#REF!</definedName>
    <definedName name="s">[115]COMMSUM!$U$6</definedName>
    <definedName name="s_c_list">[116]Toolbox!$A$7:$H$969</definedName>
    <definedName name="sau">'[8]Chiet tinh dz35'!$H$4</definedName>
    <definedName name="SB">[113]IBASE!$AH$7:$AL$14</definedName>
    <definedName name="ScaleLabel">[117]Control!$C$2:$C$4</definedName>
    <definedName name="ScaleMultiplier">[117]Control!$B$2:$B$4</definedName>
    <definedName name="ScaleType">'[37]C'!$B$4</definedName>
    <definedName name="SCG">'[118]G.1R-Shou COP Gf'!#REF!</definedName>
    <definedName name="scr">[119]gVL!$Q$33</definedName>
    <definedName name="SDDL">[45]QMCT!#REF!</definedName>
    <definedName name="sdlfee">'[34]Financ. Overview'!$H$13</definedName>
    <definedName name="sdo">[91]gvl!$N$35</definedName>
    <definedName name="sgnc">[23]gtrinh!#REF!</definedName>
    <definedName name="sgvl">[23]gtrinh!#REF!</definedName>
    <definedName name="skd" hidden="1">[120]gVL!#REF!</definedName>
    <definedName name="SO">OFFSET([84]NGUON!$A:$A,COUNTA([84]NGUON!$A:$A)-1,0,1)</definedName>
    <definedName name="___SOÁ_CTÖØ">#REF!</definedName>
    <definedName name="___SOÁ_LÖÔÏNG">#REF!</definedName>
    <definedName name="solar_ratio">'[121]POWER ASSUMPTIONS'!$H$7</definedName>
    <definedName name="SOLUONG">'[106]Dinh Muc VT'!$J$4:$J$848</definedName>
    <definedName name="SORT_AREA">'[114]DI-ESTI'!$A$8:$R$489</definedName>
    <definedName name="SOTIEN">OFFSET([84]NGUON!$I:$I,COUNTA([84]NGUON!$I:$I)-1,0,1)</definedName>
    <definedName name="SP">'[4]PNT-QUOT-#3'!#REF!</definedName>
    <definedName name="sp_bq">'[27]truc tiep'!#REF!</definedName>
    <definedName name="sp_bv">'[27]truc tiep'!#REF!</definedName>
    <definedName name="sp_ck">'[27]truc tiep'!#REF!</definedName>
    <definedName name="sp_d1">'[27]truc tiep'!#REF!</definedName>
    <definedName name="sp_d2">'[27]truc tiep'!#REF!</definedName>
    <definedName name="sp_d3">'[27]truc tiep'!#REF!</definedName>
    <definedName name="sp_dl">'[27]truc tiep'!#REF!</definedName>
    <definedName name="sp_kcs">'[27]truc tiep'!#REF!</definedName>
    <definedName name="sp_nb">'[27]truc tiep'!#REF!</definedName>
    <definedName name="sp_ngio">'[27]truc tiep'!#REF!</definedName>
    <definedName name="sp_nv">'[27]truc tiep'!#REF!</definedName>
    <definedName name="sp_t3">'[27]truc tiep'!#REF!</definedName>
    <definedName name="sp_t4">'[27]truc tiep'!#REF!</definedName>
    <definedName name="sp_t5">'[27]truc tiep'!#REF!</definedName>
    <definedName name="sp_t6">'[27]truc tiep'!#REF!</definedName>
    <definedName name="sp_tc">'[27]truc tiep'!#REF!</definedName>
    <definedName name="sp_tm">'[27]truc tiep'!#REF!</definedName>
    <definedName name="sp_vs">'[27]truc tiep'!#REF!</definedName>
    <definedName name="sp_xh">'[27]truc tiep'!#REF!</definedName>
    <definedName name="spk1p">'[23]#REF'!#REF!</definedName>
    <definedName name="spk3p">'[23]lam-moi'!#REF!</definedName>
    <definedName name="ss7fee">'[34]Financ. Overview'!$H$18</definedName>
    <definedName name="str">[91]gvl!$N$34</definedName>
    <definedName name="subsfee">'[34]Financ. Overview'!$H$14</definedName>
    <definedName name="T_dat">'[47]Dinh nghia'!$A$15:$B$20</definedName>
    <definedName name="t105mnc">'[23]thao-go'!#REF!</definedName>
    <definedName name="t10ncm">'[23]lam-moi'!#REF!</definedName>
    <definedName name="t12m">'[23]lam-moi'!#REF!</definedName>
    <definedName name="t12mnc">'[23]thao-go'!#REF!</definedName>
    <definedName name="t12ncm">'[23]lam-moi'!#REF!</definedName>
    <definedName name="t12vl3p">'[110]CHITIET VL-NC-TT1p'!$G$112</definedName>
    <definedName name="t14m">'[23]lam-moi'!#REF!</definedName>
    <definedName name="t14mnc">'[23]thao-go'!#REF!</definedName>
    <definedName name="t14nc3p">'[110]CHITIET VL-NC-TT1p'!$G$102</definedName>
    <definedName name="t14ncm">'[23]lam-moi'!#REF!</definedName>
    <definedName name="t14vl3p">'[110]CHITIET VL-NC-TT1p'!$G$99</definedName>
    <definedName name="T203P">[23]VC!#REF!</definedName>
    <definedName name="t20m">'[23]lam-moi'!#REF!</definedName>
    <definedName name="t20ncm">'[23]lam-moi'!#REF!</definedName>
    <definedName name="t7nc">'[23]lam-moi'!#REF!</definedName>
    <definedName name="t7vl">'[23]lam-moi'!#REF!</definedName>
    <definedName name="t84mnc">'[23]thao-go'!#REF!</definedName>
    <definedName name="t8nc">'[23]lam-moi'!#REF!</definedName>
    <definedName name="t8vl">'[23]lam-moi'!#REF!</definedName>
    <definedName name="Table1">[37]B!$C$23:$I$33</definedName>
    <definedName name="Table2">[37]A!$C$17:$K$28</definedName>
    <definedName name="Taikhoan">'[122]Tai khoan'!$A$3:$C$93</definedName>
    <definedName name="TAMT">[44]TT!$B$2:$G$134</definedName>
    <definedName name="tbdd1p">'[23]lam-moi'!#REF!</definedName>
    <definedName name="tbdd3p">'[23]lam-moi'!#REF!</definedName>
    <definedName name="tbddsdl">'[23]lam-moi'!#REF!</definedName>
    <definedName name="TBI">'[23]TH XL'!#REF!</definedName>
    <definedName name="tbtr">'[23]TH XL'!#REF!</definedName>
    <definedName name="tcxxnc">'[23]thao-go'!#REF!</definedName>
    <definedName name="td1cnc">'[23]lam-moi'!#REF!</definedName>
    <definedName name="td1cvl">'[23]lam-moi'!#REF!</definedName>
    <definedName name="td1p">#REF!</definedName>
    <definedName name="tdbcnckt">[103]!tdbcnckt</definedName>
    <definedName name="tdc84nc">'[23]thao-go'!#REF!</definedName>
    <definedName name="tdcnc">'[23]thao-go'!#REF!</definedName>
    <definedName name="tdgnc">'[23]lam-moi'!#REF!</definedName>
    <definedName name="tdgvl">'[23]lam-moi'!#REF!</definedName>
    <definedName name="tdhtnc">'[23]lam-moi'!#REF!</definedName>
    <definedName name="tdhtvl">'[23]lam-moi'!#REF!</definedName>
    <definedName name="tdnc">[23]gtrinh!#REF!</definedName>
    <definedName name="tdnc3p">#REF!</definedName>
    <definedName name="tdt1pnc">[23]gtrinh!#REF!</definedName>
    <definedName name="tdt1pvl">[23]gtrinh!#REF!</definedName>
    <definedName name="tdt2cnc">'[23]lam-moi'!#REF!</definedName>
    <definedName name="tdt2cvl">[23]chitiet!#REF!</definedName>
    <definedName name="tdtrnc">[71]CHITIET!$G$513</definedName>
    <definedName name="tdtrvl">[71]CHITIET!$G$507</definedName>
    <definedName name="tdvl">[23]gtrinh!#REF!</definedName>
    <definedName name="tdvl3p">#REF!</definedName>
    <definedName name="____TEÂN_HAØNG">#REF!</definedName>
    <definedName name="___TEÂN_KHAÙCH_HAØ">#REF!</definedName>
    <definedName name="TemporaryWork">'[50]DGchitiet '!#REF!</definedName>
    <definedName name="TESTHKEY">[68]Sheet1!#REF!</definedName>
    <definedName name="th3x15">[23]giathanh1!#REF!</definedName>
    <definedName name="ThangPS">[51]Start!$D$4</definedName>
    <definedName name="THANH">[39]Sheet1!$C$2:$D$4,[39]Sheet1!$D$11,[39]Sheet1!$M$11,[39]Sheet1!$B$12,[39]Sheet1!$K$12,[39]Sheet1!$N$13,[39]Sheet1!$E$13,[39]Sheet1!$C$14,[39]Sheet1!$C$15,[39]Sheet1!$C$15:$I$16,[39]Sheet1!$L$14:$R$16,[39]Sheet1!$B$17,[39]Sheet1!$K$17,[39]Sheet1!$E$18,[39]Sheet1!$B$19,[39]Sheet1!$H$20,[39]Sheet1!$N$18,[39]Sheet1!$K$19,[39]Sheet1!$Q$20,[39]Sheet1!$K$21,[39]Sheet1!$L$22,[39]Sheet1!$B$21,[39]Sheet1!$C$22,[39]Sheet1!$C$23,[39]Sheet1!$C$24,[39]Sheet1!$E$24,[39]Sheet1!$G$24,[39]Sheet1!$L$24,[39]Sheet1!$N$24,[39]Sheet1!$O$24,[39]Sheet1!$H$29,[39]Sheet1!$L$29,[39]Sheet1!$N$29,[39]Sheet1!$P$29,[39]Sheet1!$O$30,[39]Sheet1!$H$35</definedName>
    <definedName name="ThanhXuan110">'[123]KH-Q1,Q2,01'!#REF!</definedName>
    <definedName name="___THAØNH_TIEÀN">#REF!</definedName>
    <definedName name="thgian_bq">'[27]truc tiep'!#REF!</definedName>
    <definedName name="thgian_bv">'[27]truc tiep'!#REF!</definedName>
    <definedName name="thgian_ck">'[27]truc tiep'!#REF!</definedName>
    <definedName name="thgian_d1">'[27]truc tiep'!#REF!</definedName>
    <definedName name="thgian_d2">'[27]truc tiep'!#REF!</definedName>
    <definedName name="thgian_d3">'[27]truc tiep'!#REF!</definedName>
    <definedName name="thgian_dl">'[27]truc tiep'!#REF!</definedName>
    <definedName name="thgian_kcs">'[27]truc tiep'!#REF!</definedName>
    <definedName name="thgian_nb">'[27]truc tiep'!#REF!</definedName>
    <definedName name="thgian_ngio">'[27]truc tiep'!#REF!</definedName>
    <definedName name="thgian_nv">'[27]truc tiep'!#REF!</definedName>
    <definedName name="thgian_t3">'[27]truc tiep'!#REF!</definedName>
    <definedName name="thgian_t4">'[27]truc tiep'!#REF!</definedName>
    <definedName name="thgian_t5">'[27]truc tiep'!#REF!</definedName>
    <definedName name="thgian_t6">'[27]truc tiep'!#REF!</definedName>
    <definedName name="thgian_tc">'[27]truc tiep'!#REF!</definedName>
    <definedName name="thgian_tm">'[27]truc tiep'!#REF!</definedName>
    <definedName name="thgian_vs">'[27]truc tiep'!#REF!</definedName>
    <definedName name="thgian_xh">'[27]truc tiep'!#REF!</definedName>
    <definedName name="thgio_bq">'[27]truc tiep'!#REF!</definedName>
    <definedName name="thgio_bv">'[27]truc tiep'!#REF!</definedName>
    <definedName name="thgio_ck">'[27]truc tiep'!#REF!</definedName>
    <definedName name="thgio_d1">'[27]truc tiep'!#REF!</definedName>
    <definedName name="thgio_d2">'[27]truc tiep'!#REF!</definedName>
    <definedName name="thgio_d3">'[27]truc tiep'!#REF!</definedName>
    <definedName name="thgio_dl">'[27]truc tiep'!#REF!</definedName>
    <definedName name="thgio_kcs">'[27]truc tiep'!#REF!</definedName>
    <definedName name="thgio_nb">'[27]truc tiep'!#REF!</definedName>
    <definedName name="thgio_ngio">'[27]truc tiep'!#REF!</definedName>
    <definedName name="thgio_nv">'[27]truc tiep'!#REF!</definedName>
    <definedName name="thgio_t3">'[27]truc tiep'!#REF!</definedName>
    <definedName name="thgio_t4">'[27]truc tiep'!#REF!</definedName>
    <definedName name="thgio_t5">'[27]truc tiep'!#REF!</definedName>
    <definedName name="thgio_t6">'[27]truc tiep'!#REF!</definedName>
    <definedName name="thgio_tc">'[27]truc tiep'!#REF!</definedName>
    <definedName name="thgio_tm">'[27]truc tiep'!#REF!</definedName>
    <definedName name="thgio_vs">'[27]truc tiep'!#REF!</definedName>
    <definedName name="thgio_xh">'[27]truc tiep'!#REF!</definedName>
    <definedName name="thinh">[91]gvl!$N$23</definedName>
    <definedName name="THK">'[4]COAT&amp;WRAP-QIOT-#3'!#REF!</definedName>
    <definedName name="THKP160">'[23]dongia (2)'!#REF!</definedName>
    <definedName name="thtr15">[23]giathanh1!#REF!</definedName>
    <definedName name="thucthanh">'[124]Thuc thanh'!$E$29</definedName>
    <definedName name="THUEDKC">'[99]DL2'!$F$2:$F$22</definedName>
    <definedName name="THUEDKN">'[99]DL2'!$E$2:$E$22</definedName>
    <definedName name="THUELKPSCO">'[99]DL2'!$J$2:$J$22</definedName>
    <definedName name="THUELKPSNO">'[99]DL2'!$I$2:$I$22</definedName>
    <definedName name="THUEMA">'[99]DL2'!$A$2:$A$22</definedName>
    <definedName name="THUEPSC">'[99]DL2'!$H$2:$H$22</definedName>
    <definedName name="THUEPSN">'[99]DL2'!$G$2:$G$22</definedName>
    <definedName name="ThueTNDN">[51]Congty!$D$13</definedName>
    <definedName name="TIENKQKD">'[99]DL1'!$I$2:$I$22</definedName>
    <definedName name="Tiep_dia">[32]Sheet3!#REF!</definedName>
    <definedName name="Tiepdia">[23]Tiepdia!$1:$65536</definedName>
    <definedName name="TileStone">'[50]DGchitiet '!#REF!</definedName>
    <definedName name="tinhqt">[56]!tinhqt</definedName>
    <definedName name="TINHTP">OFFSET([84]NGUON!$G:$G,COUNTIF([84]NGUON!$G:$G,"&lt;&gt;0")-1,0,1)</definedName>
    <definedName name="TKCO">[125]NKC!$I$9:$I$146</definedName>
    <definedName name="TKDU">[125]NKC!$T$9:$T$146</definedName>
    <definedName name="TKNO">[125]NKC!$H$9:$H$146</definedName>
    <definedName name="tkp">[56]!tkp</definedName>
    <definedName name="tkpdt">[56]Data!tkpdt</definedName>
    <definedName name="TL">[29]ND!#REF!</definedName>
    <definedName name="TLDa">[32]Sheet3!#REF!</definedName>
    <definedName name="TLdat">[32]Sheet3!#REF!</definedName>
    <definedName name="TLDM">[32]Sheet3!#REF!</definedName>
    <definedName name="tlrieng">'[126]TL rieng'!$A$6:$F$41</definedName>
    <definedName name="tmh">[39]Sheet1!$O$24,[39]Sheet1!$M$24,[39]Sheet1!$L$24,[39]Sheet1!$L$23,[39]Sheet1!$L$22,[39]Sheet1!$K$21,[39]Sheet1!$B$21,[39]Sheet1!$C$22,[39]Sheet1!$C$23,[39]Sheet1!$F$24,[39]Sheet1!$D$24,[39]Sheet1!$C$24,[39]Sheet1!$B$19,[39]Sheet1!$E$18,[39]Sheet1!$K$19,[39]Sheet1!$N$18,[39]Sheet1!$K$17,[39]Sheet1!$L$16,[39]Sheet1!$B$17,[39]Sheet1!$C$16,[39]Sheet1!$C$15,[39]Sheet1!$L$15,[39]Sheet1!$L$14,[39]Sheet1!$N$13,[39]Sheet1!$K$12,[39]Sheet1!$M$11,[39]Sheet1!$D$11,[39]Sheet1!$B$12,[39]Sheet1!$E$13,[39]Sheet1!$C$14,[39]Sheet1!$C$2,[39]Sheet1!$C$3,[39]Sheet1!$C$4,[39]Sheet1!$M$29,[39]Sheet1!$N$29,[39]Sheet1!$P$29,[39]Sheet1!$O$30,[39]Sheet1!$M$35,[39]Sheet1!$N$35</definedName>
    <definedName name="TMProtection">'[50]DGchitiet '!#REF!</definedName>
    <definedName name="tn1pinnc">'[23]thao-go'!#REF!</definedName>
    <definedName name="tn2mhnnc">'[23]thao-go'!#REF!</definedName>
    <definedName name="tnh_bq">'[27]truc tiep'!#REF!</definedName>
    <definedName name="tnh_bv">'[27]truc tiep'!#REF!</definedName>
    <definedName name="tnh_ck">'[27]truc tiep'!#REF!</definedName>
    <definedName name="tnh_d1">'[27]truc tiep'!#REF!</definedName>
    <definedName name="tnh_d2">'[27]truc tiep'!#REF!</definedName>
    <definedName name="tnh_d3">'[27]truc tiep'!#REF!</definedName>
    <definedName name="tnh_dl">'[27]truc tiep'!#REF!</definedName>
    <definedName name="tnh_kcs">'[27]truc tiep'!#REF!</definedName>
    <definedName name="tnh_nb">'[27]truc tiep'!#REF!</definedName>
    <definedName name="tnh_ngio">'[27]truc tiep'!#REF!</definedName>
    <definedName name="tnh_nv">'[27]truc tiep'!#REF!</definedName>
    <definedName name="tnh_t3">'[27]truc tiep'!#REF!</definedName>
    <definedName name="tnh_t4">'[27]truc tiep'!#REF!</definedName>
    <definedName name="tnh_t5">'[27]truc tiep'!#REF!</definedName>
    <definedName name="tnh_t6">'[27]truc tiep'!#REF!</definedName>
    <definedName name="tnh_tc">'[27]truc tiep'!#REF!</definedName>
    <definedName name="tnh_tm">'[27]truc tiep'!#REF!</definedName>
    <definedName name="tnh_vs">'[27]truc tiep'!#REF!</definedName>
    <definedName name="tnh_xh">'[27]truc tiep'!#REF!</definedName>
    <definedName name="tnhnnc">'[23]thao-go'!#REF!</definedName>
    <definedName name="tnignc">'[23]thao-go'!#REF!</definedName>
    <definedName name="tnin190nc">'[23]thao-go'!#REF!</definedName>
    <definedName name="tnlnc">'[23]thao-go'!#REF!</definedName>
    <definedName name="tnnnc">'[23]thao-go'!#REF!</definedName>
    <definedName name="toolbox">[127]Toolbox!$C$5:$T$1578</definedName>
    <definedName name="TR15HT">'[9]TONGKE-HT'!#REF!</definedName>
    <definedName name="TR16HT">'[9]TONGKE-HT'!#REF!</definedName>
    <definedName name="TR19HT">'[9]TONGKE-HT'!#REF!</definedName>
    <definedName name="tr1x15">[23]giathanh1!#REF!</definedName>
    <definedName name="TR20HT">'[9]TONGKE-HT'!#REF!</definedName>
    <definedName name="tr3x100">'[23]dongia (2)'!#REF!</definedName>
    <definedName name="Tra_GTXLST">[128]DTCT!$C$10:$J$438</definedName>
    <definedName name="Tra_phan_tram">[129]Tra_bang!#REF!</definedName>
    <definedName name="tra_vat_lieu1">'[130]tra-vat-lieu'!$G$4:$J$193</definedName>
    <definedName name="tra_VL_1">'[60]tra-vat-lieu'!$A$201:$H$215</definedName>
    <definedName name="tram100">'[23]dongia (2)'!#REF!</definedName>
    <definedName name="tram1x25">'[23]dongia (2)'!#REF!</definedName>
    <definedName name="TRANSFORMER">'[93]NEW-PANEL'!#REF!</definedName>
    <definedName name="TraTH">'[131]dtct cong'!$A$9:$A$649</definedName>
    <definedName name="___TRÒ_GIAÙ">#REF!</definedName>
    <definedName name="___TRÒ_GIAÙ__VAT_">#REF!</definedName>
    <definedName name="tru10mtc">#REF!</definedName>
    <definedName name="tru8mtc">#REF!</definedName>
    <definedName name="TT">'[132]DG3285'!#REF!</definedName>
    <definedName name="TT_cot">'[133]Dinh nghia'!$A$14:$B$23</definedName>
    <definedName name="tt1pnc">'[23]lam-moi'!#REF!</definedName>
    <definedName name="tt1pvl">'[23]lam-moi'!#REF!</definedName>
    <definedName name="tt3pnc">'[23]lam-moi'!#REF!</definedName>
    <definedName name="tt3pvl">'[23]lam-moi'!#REF!</definedName>
    <definedName name="TTDD1P">[134]TDTKP!$F$46</definedName>
    <definedName name="TTDD3P">[134]TDTKP!$D$46</definedName>
    <definedName name="ttdd3pct">[134]TDTKP!$E$46</definedName>
    <definedName name="TTDKKH">'[134]DK-KH'!$F$9</definedName>
    <definedName name="TTK3p">'[49]TONGKE3p '!$C$295</definedName>
    <definedName name="ttt" hidden="1">'[24]CT Thang Mo'!$B$309:$M$309</definedName>
    <definedName name="tttb">'[24]CT Thang Mo'!$B$431:$I$431</definedName>
    <definedName name="TTTR">[134]TDTKP!$H$46</definedName>
    <definedName name="tx1pignc">'[23]thao-go'!#REF!</definedName>
    <definedName name="tx1pindnc">'[23]thao-go'!#REF!</definedName>
    <definedName name="tx1pingnc">'[23]thao-go'!#REF!</definedName>
    <definedName name="tx1pintnc">'[23]thao-go'!#REF!</definedName>
    <definedName name="tx1pitnc">'[23]thao-go'!#REF!</definedName>
    <definedName name="tx2mhnnc">'[23]thao-go'!#REF!</definedName>
    <definedName name="tx2mitnc">'[23]thao-go'!#REF!</definedName>
    <definedName name="txhnnc">'[23]thao-go'!#REF!</definedName>
    <definedName name="txig1nc">'[23]thao-go'!#REF!</definedName>
    <definedName name="txin190nc">'[23]thao-go'!#REF!</definedName>
    <definedName name="txinnc">'[23]thao-go'!#REF!</definedName>
    <definedName name="txit1nc">'[23]thao-go'!#REF!</definedName>
    <definedName name="UFPrn20070508073140">[135]UFPrn20070508073140!$B$1:$K$44</definedName>
    <definedName name="USD">[32]Sheet3!#REF!</definedName>
    <definedName name="V5.1Fee">'[34]Financ. Overview'!$H$15</definedName>
    <definedName name="VA">[29]ND!#REF!</definedName>
    <definedName name="VATTU">'[86]Phan tich vat tu'!#REF!</definedName>
    <definedName name="VATTUMOI">'[86]Tong hop vat tu'!#REF!</definedName>
    <definedName name="vc3.">'[24]CT  PL'!$B$125:$H$125</definedName>
    <definedName name="vca">'[24]CT  PL'!$B$25:$H$25</definedName>
    <definedName name="vccot.">'[24]CT  PL'!$B$8:$H$8</definedName>
    <definedName name="vcdbt">'[24]CT Thang Mo'!$B$220:$I$220</definedName>
    <definedName name="vcdc.">'[136]Chi tiet'!#REF!</definedName>
    <definedName name="vcdd">'[24]CT Thang Mo'!$B$182:$H$182</definedName>
    <definedName name="vcdt">'[24]CT Thang Mo'!$B$406:$I$406</definedName>
    <definedName name="vcdtb">'[24]CT Thang Mo'!$B$432:$I$432</definedName>
    <definedName name="vctt">'[24]CT  PL'!$B$288:$H$288</definedName>
    <definedName name="VDCLY">[45]QMCT!#REF!</definedName>
    <definedName name="vldd">'[23]TH XL'!#REF!</definedName>
    <definedName name="VLHC">[107]TNHCHINH!$I$38</definedName>
    <definedName name="vltr">'[23]TH XL'!#REF!</definedName>
    <definedName name="voi">'[137]Gia vat tu'!#REF!</definedName>
    <definedName name="vt1pbs">'[23]lam-moi'!#REF!</definedName>
    <definedName name="vtbs">'[23]lam-moi'!#REF!</definedName>
    <definedName name="___wrn.주간._.보고.I_CO" hidden="1">{#N/A,#N/A,TRUE,"일정"}</definedName>
    <definedName name="x17dnc">[23]chitiet!#REF!</definedName>
    <definedName name="x17dvl">[23]chitiet!#REF!</definedName>
    <definedName name="x17knc">[23]chitiet!#REF!</definedName>
    <definedName name="x17kvl">[23]chitiet!#REF!</definedName>
    <definedName name="x20knc">[23]chitiet!#REF!</definedName>
    <definedName name="x20kvl">[23]chitiet!#REF!</definedName>
    <definedName name="x22knc">[23]chitiet!#REF!</definedName>
    <definedName name="x22kvl">[23]chitiet!#REF!</definedName>
    <definedName name="x2mig1nc">'[23]lam-moi'!#REF!</definedName>
    <definedName name="x2mig1vl">'[23]lam-moi'!#REF!</definedName>
    <definedName name="x2min1nc">'[23]lam-moi'!#REF!</definedName>
    <definedName name="x2min1vl">'[23]lam-moi'!#REF!</definedName>
    <definedName name="x2mit1vl">'[23]lam-moi'!#REF!</definedName>
    <definedName name="x2mitnc">'[23]lam-moi'!#REF!</definedName>
    <definedName name="xdsnc">[23]gtrinh!#REF!</definedName>
    <definedName name="xdsvl">[23]gtrinh!#REF!</definedName>
    <definedName name="xfconc3p">#REF!</definedName>
    <definedName name="xfcovl3p">#REF!</definedName>
    <definedName name="xfnc">'[23]lam-moi'!#REF!</definedName>
    <definedName name="xfvl">'[23]lam-moi'!#REF!</definedName>
    <definedName name="xh_bq">'[27]truc tiep'!#REF!</definedName>
    <definedName name="xh_bv">'[27]truc tiep'!#REF!</definedName>
    <definedName name="xh_ck">'[27]truc tiep'!#REF!</definedName>
    <definedName name="xh_d1">'[27]truc tiep'!#REF!</definedName>
    <definedName name="xh_d2">'[27]truc tiep'!#REF!</definedName>
    <definedName name="xh_d3">'[27]truc tiep'!#REF!</definedName>
    <definedName name="xh_dl">'[27]truc tiep'!#REF!</definedName>
    <definedName name="xh_kcs">'[27]truc tiep'!#REF!</definedName>
    <definedName name="xh_nb">'[27]truc tiep'!#REF!</definedName>
    <definedName name="xh_ngio">'[27]truc tiep'!#REF!</definedName>
    <definedName name="xh_nv">'[27]truc tiep'!#REF!</definedName>
    <definedName name="xh_t3">'[27]truc tiep'!#REF!</definedName>
    <definedName name="xh_t4">'[27]truc tiep'!#REF!</definedName>
    <definedName name="xh_t5">'[27]truc tiep'!#REF!</definedName>
    <definedName name="xh_t6">'[27]truc tiep'!#REF!</definedName>
    <definedName name="xh_tc">'[27]truc tiep'!#REF!</definedName>
    <definedName name="xh_tm">'[27]truc tiep'!#REF!</definedName>
    <definedName name="xh_vs">'[27]truc tiep'!#REF!</definedName>
    <definedName name="xh_xh">'[27]truc tiep'!#REF!</definedName>
    <definedName name="xhnnc">'[23]lam-moi'!#REF!</definedName>
    <definedName name="xhnvl">'[23]lam-moi'!#REF!</definedName>
    <definedName name="xig1pnc">'[23]lam-moi'!#REF!</definedName>
    <definedName name="xig1pvl">'[23]lam-moi'!#REF!</definedName>
    <definedName name="xig2nc">'[23]lam-moi'!#REF!</definedName>
    <definedName name="xig2vl">'[23]lam-moi'!#REF!</definedName>
    <definedName name="xiggnc">'[23]CHITIET VL-NC'!$G$57</definedName>
    <definedName name="xiggvl">'[23]CHITIET VL-NC'!$G$53</definedName>
    <definedName name="xignc3p">#REF!</definedName>
    <definedName name="xigvl3p">#REF!</definedName>
    <definedName name="xin190nc3p">#REF!</definedName>
    <definedName name="xin190vl3p">#REF!</definedName>
    <definedName name="xin2903p">[110]TONGKE3p!$R$110</definedName>
    <definedName name="xin290nc3p">#REF!</definedName>
    <definedName name="xin290vl3p">#REF!</definedName>
    <definedName name="xin901nc">'[23]lam-moi'!#REF!</definedName>
    <definedName name="xin901vl">'[23]lam-moi'!#REF!</definedName>
    <definedName name="xind1pnc">'[23]lam-moi'!#REF!</definedName>
    <definedName name="xind1pvl">'[23]lam-moi'!#REF!</definedName>
    <definedName name="xindnc3p">#REF!</definedName>
    <definedName name="xindvl3p">#REF!</definedName>
    <definedName name="xing1pnc">'[23]lam-moi'!#REF!</definedName>
    <definedName name="xing1pvl">'[23]lam-moi'!#REF!</definedName>
    <definedName name="xinnc3p">#REF!</definedName>
    <definedName name="xinvl3p">#REF!</definedName>
    <definedName name="xit1pnc">'[23]lam-moi'!#REF!</definedName>
    <definedName name="xit1pvl">'[23]lam-moi'!#REF!</definedName>
    <definedName name="xit2nc">'[23]lam-moi'!#REF!</definedName>
    <definedName name="xit2nc3p">#REF!</definedName>
    <definedName name="xit2vl">'[23]lam-moi'!#REF!</definedName>
    <definedName name="xit2vl3p">#REF!</definedName>
    <definedName name="xitnc3p">#REF!</definedName>
    <definedName name="xittnc">'[23]CHITIET VL-NC'!$G$48</definedName>
    <definedName name="xittvl">'[23]CHITIET VL-NC'!$G$44</definedName>
    <definedName name="xitvl3p">#REF!</definedName>
    <definedName name="xld">'[138]TH-XL'!$C$11</definedName>
    <definedName name="xlt">'[138]TH-XL'!$C$4</definedName>
    <definedName name="xm">[61]gvl!$N$16</definedName>
    <definedName name="xr1nc">'[23]lam-moi'!#REF!</definedName>
    <definedName name="xr1vl">'[23]lam-moi'!#REF!</definedName>
    <definedName name="xtr3pnc">[23]gtrinh!#REF!</definedName>
    <definedName name="xtr3pvl">[23]gtrinh!#REF!</definedName>
    <definedName name="Xuat_hien1">[139]DTCT!$A$7:$A$238</definedName>
    <definedName name="Year_End">[70]Company!Year_End</definedName>
    <definedName name="yt_bq">'[27]truc tiep'!#REF!</definedName>
    <definedName name="yt_bv">'[27]truc tiep'!#REF!</definedName>
    <definedName name="yt_ck">'[27]truc tiep'!#REF!</definedName>
    <definedName name="yt_d1">'[27]truc tiep'!#REF!</definedName>
    <definedName name="yt_d2">'[27]truc tiep'!#REF!</definedName>
    <definedName name="yt_d3">'[27]truc tiep'!#REF!</definedName>
    <definedName name="yt_dl">'[27]truc tiep'!#REF!</definedName>
    <definedName name="yt_kcs">'[27]truc tiep'!#REF!</definedName>
    <definedName name="yt_nb">'[27]truc tiep'!#REF!</definedName>
    <definedName name="yt_ngio">'[27]truc tiep'!#REF!</definedName>
    <definedName name="yt_nv">'[27]truc tiep'!#REF!</definedName>
    <definedName name="yt_t3">'[27]truc tiep'!#REF!</definedName>
    <definedName name="yt_t4">'[27]truc tiep'!#REF!</definedName>
    <definedName name="yt_t5">'[27]truc tiep'!#REF!</definedName>
    <definedName name="yt_t6">'[27]truc tiep'!#REF!</definedName>
    <definedName name="yt_tc">'[27]truc tiep'!#REF!</definedName>
    <definedName name="yt_tm">'[27]truc tiep'!#REF!</definedName>
    <definedName name="yt_vs">'[27]truc tiep'!#REF!</definedName>
    <definedName name="yt_xh">'[27]truc tiep'!#REF!</definedName>
    <definedName name="Z32_Cost_red">'[34]Financ. Overview'!#REF!</definedName>
    <definedName name="ZD">'[140]tong du toan'!#REF!</definedName>
    <definedName name="デｰタ年月">[141]!デｰタ年月</definedName>
    <definedName name="本级标准收入2004年">[142]本年收入合计!$E$4:$E$184</definedName>
    <definedName name="閉じる">[141]!閉じる</definedName>
    <definedName name="拨款汇总_合计">SUM([143]汇总!#REF!)</definedName>
    <definedName name="财政供养人员增幅2004年">[144]财政供养人员增幅!$E$6</definedName>
    <definedName name="财政供养人员增幅2004年分县">[144]财政供养人员增幅!$E$4:$E$184</definedName>
    <definedName name="村级标准支出">[145]村级支出!$E$4:$E$184</definedName>
    <definedName name="大多数">[146]XL4Poppy!$A$15</definedName>
    <definedName name="地区名称">[147]封面!#REF!</definedName>
    <definedName name="第二产业分县2003年">[148]GDP!$G$4:$G$184</definedName>
    <definedName name="第二产业合计2003年">[148]GDP!$G$4</definedName>
    <definedName name="第三产业分县2003年">[148]GDP!$H$4:$H$184</definedName>
    <definedName name="第三产业合计2003年">[148]GDP!$H$4</definedName>
    <definedName name="耕地占用税分县2003年">[149]一般预算收入!$U$4:$U$184</definedName>
    <definedName name="耕地占用税合计2003年">[149]一般预算收入!$U$4</definedName>
    <definedName name="工商税收2004年">[150]工商税收!$S$4:$S$184</definedName>
    <definedName name="工商税收合计2004年">[150]工商税收!$S$4</definedName>
    <definedName name="公检法司部门编制数">[151]公检法司编制!$E$4:$E$184</definedName>
    <definedName name="公用标准支出">[152]合计!$E$4:$E$184</definedName>
    <definedName name="行政管理部门编制数">[151]行政编制!$E$4:$E$184</definedName>
    <definedName name="检查手顺书_10">[153]管理图面1!$L$81</definedName>
    <definedName name="科目编码">[154]编码!$A$2:$A$145</definedName>
    <definedName name="老">[31]ZZZXXCK35KANRI!$B$11:$B$40</definedName>
    <definedName name="农业人口2003年">[155]农业人口!$E$4:$E$184</definedName>
    <definedName name="农业税分县2003年">[149]一般预算收入!$S$4:$S$184</definedName>
    <definedName name="农业税合计2003年">[149]一般预算收入!$S$4</definedName>
    <definedName name="农业特产税分县2003年">[149]一般预算收入!$T$4:$T$184</definedName>
    <definedName name="农业特产税合计2003年">[149]一般预算收入!$T$4</definedName>
    <definedName name="农业用地面积">[156]农业用地!$E$4:$E$184</definedName>
    <definedName name="其他应收09">[157]科目余额表!$A$1:$K$31</definedName>
    <definedName name="契税分县2003年">[149]一般预算收入!$V$4:$V$184</definedName>
    <definedName name="契税合计2003年">[149]一般预算收入!$V$4</definedName>
    <definedName name="全额差额比例">'[158]C01-1'!#REF!</definedName>
    <definedName name="人员标准支出">[159]人员支出!$E$4:$E$184</definedName>
    <definedName name="事业发展支出">[160]事业发展!$E$4:$E$184</definedName>
    <definedName name="位次d">[161]四月份月报!#REF!</definedName>
    <definedName name="物料">[162]存货明细!#REF!</definedName>
    <definedName name="乡镇个数">[163]行政区划!$D$6:$D$184</definedName>
    <definedName name="性别">[164]基础编码!$H$2:$H$3</definedName>
    <definedName name="選択_B517">[141]!選択_B517</definedName>
    <definedName name="選択_D510">[141]!選択_D510</definedName>
    <definedName name="選択_M32">[141]!選択_M32</definedName>
    <definedName name="選択_M95">[141]!選択_M95</definedName>
    <definedName name="選択_P30">[141]!選択_P30</definedName>
    <definedName name="選択_R34">[141]!選択_R34</definedName>
    <definedName name="選択_T32">[141]!選択_T32</definedName>
    <definedName name="選択_V01">[141]!選択_V01</definedName>
    <definedName name="選択_W32">[141]!選択_W32</definedName>
    <definedName name="選択_W33">[141]!選択_W33</definedName>
    <definedName name="学历">[164]基础编码!$S$2:$S$9</definedName>
    <definedName name="一般预算收入2002年">'[165]2002年一般预算收入'!$AC$4:$AC$184</definedName>
    <definedName name="一般预算收入2003年">[149]一般预算收入!$AD$4:$AD$184</definedName>
    <definedName name="一般预算收入合计2003年">[149]一般预算收入!$AC$4</definedName>
    <definedName name="支出">'[166]P1012001'!$A$6:$E$117</definedName>
    <definedName name="中小学生人数2003年">[167]中小学生!$E$4:$E$184</definedName>
    <definedName name="总人口2003年">[168]总人口!$E$4:$E$184</definedName>
    <definedName name="_____0__123Grap" hidden="1">'[2]진행 DATA (2)'!#REF!</definedName>
    <definedName name="__?0_F" hidden="1">'[3]CD-실적'!#REF!</definedName>
    <definedName name="_____0Crite">#REF!</definedName>
    <definedName name="____MAÕ_HAØNG">#REF!</definedName>
    <definedName name="____MAÕ_SOÁ_THUEÁ">#REF!</definedName>
    <definedName name="____ÑÔN_GIAÙ">#REF!</definedName>
    <definedName name="____SOÁ_CTÖØ">#REF!</definedName>
    <definedName name="____SOÁ_LÖÔÏNG">#REF!</definedName>
    <definedName name="___TEÂN_HAØNG">#REF!</definedName>
    <definedName name="____TEÂN_KHAÙCH_HAØ">#REF!</definedName>
    <definedName name="____THAØNH_TIEÀN">#REF!</definedName>
    <definedName name="____TRÒ_GIAÙ">#REF!</definedName>
    <definedName name="____TRÒ_GIAÙ__VAT_">#REF!</definedName>
    <definedName name="______wrn.주간._.보고.I_CO" hidden="1">{#N/A,#N/A,TRUE,"일정"}</definedName>
    <definedName name="_______0__123Grap" hidden="1">'[2]진행 DATA (2)'!#REF!</definedName>
    <definedName name="___?0_F" hidden="1">'[3]CD-실적'!#REF!</definedName>
    <definedName name="________0Crite">#REF!</definedName>
    <definedName name="______MAÕ_HAØNG">#REF!</definedName>
    <definedName name="______MAÕ_SOÁ_THUEÁ">#REF!</definedName>
    <definedName name="______ÑÔN_GIAÙ">#REF!</definedName>
    <definedName name="______SOÁ_CTÖØ">#REF!</definedName>
    <definedName name="______SOÁ_LÖÔÏNG">#REF!</definedName>
    <definedName name="______TEÂN_HAØNG">#REF!</definedName>
    <definedName name="______TEÂN_KHAÙCH_HAØ">#REF!</definedName>
    <definedName name="______THAØNH_TIEÀN">#REF!</definedName>
    <definedName name="______TRÒ_GIAÙ">#REF!</definedName>
    <definedName name="______TRÒ_GIAÙ__VAT_">#REF!</definedName>
    <definedName name="_______wrn.주간._.보고.I_CO" hidden="1">{#N/A,#N/A,TRUE,"일정"}</definedName>
    <definedName name="_________0__123Grap" hidden="1">'[2]진행 DATA (2)'!#REF!</definedName>
    <definedName name="____?0_F" hidden="1">'[3]CD-실적'!#REF!</definedName>
    <definedName name="__________0Crite">#REF!</definedName>
    <definedName name="________MAÕ_HAØNG">#REF!</definedName>
    <definedName name="________MAÕ_SOÁ_THUEÁ">#REF!</definedName>
    <definedName name="________ÑÔN_GIAÙ">#REF!</definedName>
    <definedName name="________SOÁ_CTÖØ">#REF!</definedName>
    <definedName name="________SOÁ_LÖÔÏNG">#REF!</definedName>
    <definedName name="________TEÂN_HAØNG">#REF!</definedName>
    <definedName name="________TEÂN_KHAÙCH_HAØ">#REF!</definedName>
    <definedName name="________THAØNH_TIEÀN">#REF!</definedName>
    <definedName name="________TRÒ_GIAÙ">#REF!</definedName>
    <definedName name="________TRÒ_GIAÙ__VAT_">#REF!</definedName>
    <definedName name="________wrn.주간._.보고.I_CO" hidden="1">{#N/A,#N/A,TRUE,"일정"}</definedName>
    <definedName name="___________0__123Grap" hidden="1">'[2]진행 DATA (2)'!#REF!</definedName>
    <definedName name="_____?0_F" hidden="1">'[3]CD-실적'!#REF!</definedName>
    <definedName name="____________0Crite">#REF!</definedName>
    <definedName name="__________MAÕ_HAØNG">#REF!</definedName>
    <definedName name="__________MAÕ_SOÁ_THUEÁ">#REF!</definedName>
    <definedName name="__________ÑÔN_GIAÙ">#REF!</definedName>
    <definedName name="__________SOÁ_CTÖØ">#REF!</definedName>
    <definedName name="__________SOÁ_LÖÔÏNG">#REF!</definedName>
    <definedName name="__________TEÂN_HAØNG">#REF!</definedName>
    <definedName name="__________TEÂN_KHAÙCH_HAØ">#REF!</definedName>
    <definedName name="__________THAØNH_TIEÀN">#REF!</definedName>
    <definedName name="__________TRÒ_GIAÙ">#REF!</definedName>
    <definedName name="__________TRÒ_GIAÙ__VAT_">#REF!</definedName>
    <definedName name="_________wrn.주간._.보고.I_CO" hidden="1">{#N/A,#N/A,TRUE,"일정"}</definedName>
    <definedName name="_____________0__123Grap" hidden="1">'[2]진행 DATA (2)'!#REF!</definedName>
    <definedName name="______?0_F" hidden="1">'[3]CD-실적'!#REF!</definedName>
    <definedName name="______________0Crite">#REF!</definedName>
    <definedName name="____________MAÕ_HAØNG">#REF!</definedName>
    <definedName name="____________MAÕ_SOÁ_THUEÁ">#REF!</definedName>
    <definedName name="____________ÑÔN_GIAÙ">#REF!</definedName>
    <definedName name="____________SOÁ_CTÖØ">#REF!</definedName>
    <definedName name="____________SOÁ_LÖÔÏNG">#REF!</definedName>
    <definedName name="____________TEÂN_HAØNG">#REF!</definedName>
    <definedName name="____________TEÂN_KHAÙCH_HAØ">#REF!</definedName>
    <definedName name="____________THAØNH_TIEÀN">#REF!</definedName>
    <definedName name="____________TRÒ_GIAÙ">#REF!</definedName>
    <definedName name="____________TRÒ_GIAÙ__VAT_">#REF!</definedName>
    <definedName name="__________wrn.주간._.보고.I_CO" hidden="1">{#N/A,#N/A,TRUE,"일정"}</definedName>
    <definedName name="______________0__123Grap" hidden="1">'[2]진행 DATA (2)'!#REF!</definedName>
    <definedName name="_______?0_F" hidden="1">'[3]CD-실적'!#REF!</definedName>
    <definedName name="\0" localSheetId="9">'[4]PNT-QUOT-#3'!#REF!</definedName>
    <definedName name="\C" localSheetId="9">#REF!</definedName>
    <definedName name="\f" localSheetId="9">'[6]__-BLDG'!#REF!</definedName>
    <definedName name="\k" localSheetId="9">'[6]__-BLDG'!#REF!</definedName>
    <definedName name="\l" localSheetId="9">'[6]__-BLDG'!#REF!</definedName>
    <definedName name="\n" localSheetId="9">'[6]__-BLDG'!#REF!</definedName>
    <definedName name="\R" localSheetId="9">#REF!</definedName>
    <definedName name="\T" localSheetId="9">#REF!</definedName>
    <definedName name="\x1" localSheetId="9">'[5]SCH 4'!#REF!</definedName>
    <definedName name="\x2" localSheetId="9">'[5]SCH 4'!#REF!</definedName>
    <definedName name="____0Crite" localSheetId="9">#REF!</definedName>
    <definedName name="___IV16532" localSheetId="9">#REF!</definedName>
    <definedName name="___IV17532" localSheetId="9">#REF!</definedName>
    <definedName name="___IV19999" localSheetId="9">#REF!</definedName>
    <definedName name="___IV20000" localSheetId="9">#REF!</definedName>
    <definedName name="___IV60000" localSheetId="9">#REF!</definedName>
    <definedName name="__123Graph_X" localSheetId="9" hidden="1">'[7]진행 DATA (2)'!#REF!</definedName>
    <definedName name="__IV999999" localSheetId="9">#REF!</definedName>
    <definedName name="__IZ53" localSheetId="9">#REF!</definedName>
    <definedName name="__JZ123" localSheetId="9">#REF!</definedName>
    <definedName name="__LZ123" localSheetId="9">#REF!</definedName>
    <definedName name="__MAÕ_HAØNG" localSheetId="9">#REF!</definedName>
    <definedName name="__MAÕ_SOÁ_THUEÁ" localSheetId="9">#REF!</definedName>
    <definedName name="__MZ53" localSheetId="9">#REF!</definedName>
    <definedName name="__ÑÔN_GIAÙ" localSheetId="9">#REF!</definedName>
    <definedName name="__SOÁ_CTÖØ" localSheetId="9">#REF!</definedName>
    <definedName name="__SOÁ_LÖÔÏNG" localSheetId="9">#REF!</definedName>
    <definedName name="__TEÂN_HAØNG" localSheetId="9">#REF!</definedName>
    <definedName name="__TEÂN_KHAÙCH_HAØ" localSheetId="9">#REF!</definedName>
    <definedName name="__THAØNH_TIEÀN" localSheetId="9">#REF!</definedName>
    <definedName name="__TK632" localSheetId="9">'[10]HD-XUAT'!#REF!</definedName>
    <definedName name="__TK641" localSheetId="9">'[10]HD-XUAT'!#REF!</definedName>
    <definedName name="__TK642" localSheetId="9">'[10]HD-XUAT'!#REF!</definedName>
    <definedName name="__TK911" localSheetId="9">'[10]HD-XUAT'!#REF!</definedName>
    <definedName name="__TRÒ_GIAÙ" localSheetId="9">#REF!</definedName>
    <definedName name="__TRÒ_GIAÙ__VAT_" localSheetId="9">#REF!</definedName>
    <definedName name="__XY123" localSheetId="9">#REF!</definedName>
    <definedName name="_1BA1025" localSheetId="9">[11]MTP!#REF!</definedName>
    <definedName name="_1BA1037" localSheetId="9">[11]MTP!#REF!</definedName>
    <definedName name="_1BA1050" localSheetId="9">[11]MTP!#REF!</definedName>
    <definedName name="_1BA1075" localSheetId="9">[11]MTP!#REF!</definedName>
    <definedName name="_1BA1100" localSheetId="9">[11]MTP!#REF!</definedName>
    <definedName name="_1BA2500" localSheetId="9">#REF!</definedName>
    <definedName name="_1BA3025" localSheetId="9">[11]MTP!#REF!</definedName>
    <definedName name="_1BA3037" localSheetId="9">[11]MTP!#REF!</definedName>
    <definedName name="_1BA3050" localSheetId="9">[11]MTP!#REF!</definedName>
    <definedName name="_1BA305G" localSheetId="9">[11]MTP!#REF!</definedName>
    <definedName name="_1BA3075" localSheetId="9">[11]MTP!#REF!</definedName>
    <definedName name="_1BA3100" localSheetId="9">[11]MTP!#REF!</definedName>
    <definedName name="_1BA3160" localSheetId="9">[11]MTP!#REF!</definedName>
    <definedName name="_1BA3250" localSheetId="9">#REF!</definedName>
    <definedName name="_1BA3320" localSheetId="9">[11]MTP!#REF!</definedName>
    <definedName name="_1BA3400" localSheetId="9">[11]MTP!#REF!</definedName>
    <definedName name="_1BA400P" localSheetId="9">#REF!</definedName>
    <definedName name="_1CAP001" localSheetId="9">#REF!</definedName>
    <definedName name="_1CAP002" localSheetId="9">[12]MTP!#REF!</definedName>
    <definedName name="_1CAP003" localSheetId="9">[11]MTP!#REF!</definedName>
    <definedName name="_1CAP011" localSheetId="9">#REF!</definedName>
    <definedName name="_1CAP012" localSheetId="9">#REF!</definedName>
    <definedName name="_1CAPTU1" localSheetId="9">[13]MTP!#REF!</definedName>
    <definedName name="_1CDHT01" localSheetId="9">[11]MTP!#REF!</definedName>
    <definedName name="_1CDHT02" localSheetId="9">[11]MTP!#REF!</definedName>
    <definedName name="_1CDHT03" localSheetId="9">#REF!</definedName>
    <definedName name="_1CHAG01" localSheetId="9">[14]MTP!#REF!</definedName>
    <definedName name="_1CHAG02" localSheetId="9">[14]MTP!#REF!</definedName>
    <definedName name="_1CHANG1" localSheetId="9">[11]MTP!#REF!</definedName>
    <definedName name="_1CHANG2" localSheetId="9">#REF!</definedName>
    <definedName name="_1CHDG01" localSheetId="9">[14]MTP!#REF!</definedName>
    <definedName name="_1CHDG02" localSheetId="9">[14]MTP!#REF!</definedName>
    <definedName name="_1CHSG01" localSheetId="9">[14]MTP!#REF!</definedName>
    <definedName name="_1DA0801" localSheetId="9">[11]MTP!#REF!</definedName>
    <definedName name="_1DA0802" localSheetId="9">[11]MTP!#REF!</definedName>
    <definedName name="_1DA1201" localSheetId="9">[11]MTP!#REF!</definedName>
    <definedName name="_1DA2001" localSheetId="9">[11]MTP!#REF!</definedName>
    <definedName name="_1DA2401" localSheetId="9">[15]MTP!#REF!</definedName>
    <definedName name="_1DA2402" localSheetId="9">[15]MTP!#REF!</definedName>
    <definedName name="_1DA2403" localSheetId="9">[14]MTP!#REF!</definedName>
    <definedName name="_1DA3201" localSheetId="9">[15]MTP!#REF!</definedName>
    <definedName name="_1DA3202" localSheetId="9">[15]MTP!#REF!</definedName>
    <definedName name="_1DA3203" localSheetId="9">[15]MTP!#REF!</definedName>
    <definedName name="_1DA3204" localSheetId="9">[11]MTP!#REF!</definedName>
    <definedName name="_1DADOI1" localSheetId="9">#REF!</definedName>
    <definedName name="_1DATITU" localSheetId="9">[14]MTP!#REF!</definedName>
    <definedName name="_1DAU001" localSheetId="9">[11]MTP!#REF!</definedName>
    <definedName name="_1DAU002" localSheetId="9">#REF!</definedName>
    <definedName name="_1DAU003" localSheetId="9">[11]MTP!#REF!</definedName>
    <definedName name="_1DCTT48" localSheetId="9">[11]MTP!#REF!</definedName>
    <definedName name="_1DDAY03" localSheetId="9">#REF!</definedName>
    <definedName name="_1DDTT01" localSheetId="9">#REF!</definedName>
    <definedName name="_1DK1001" localSheetId="9">[11]MTP!#REF!</definedName>
    <definedName name="_1DK3001" localSheetId="9">[11]MTP!#REF!</definedName>
    <definedName name="_1FCO101" localSheetId="9">#REF!</definedName>
    <definedName name="_1GIA101" localSheetId="9">#REF!</definedName>
    <definedName name="_1KD22B1" localSheetId="9">[11]MTP!#REF!</definedName>
    <definedName name="_1KDM22T" localSheetId="9">[11]MTP!#REF!</definedName>
    <definedName name="_1KEP001" localSheetId="9">[11]MTP!#REF!</definedName>
    <definedName name="_1LA1001" localSheetId="9">#REF!</definedName>
    <definedName name="_1LCAP01" localSheetId="9">[11]MTP!#REF!</definedName>
    <definedName name="_1LP" localSheetId="9">#REF!</definedName>
    <definedName name="_1MCCBO2" localSheetId="9">#REF!</definedName>
    <definedName name="_1NEO001" localSheetId="9">[15]MTP!#REF!</definedName>
    <definedName name="_1PKCAP1" localSheetId="9">#REF!</definedName>
    <definedName name="_1PKIEN1" localSheetId="9">[11]MTP!#REF!</definedName>
    <definedName name="_1PKIEN2" localSheetId="9">#REF!</definedName>
    <definedName name="_1PKTT01" localSheetId="9">#REF!</definedName>
    <definedName name="_1SDUNG1" localSheetId="9">[15]MTP!#REF!</definedName>
    <definedName name="_1STREO1" localSheetId="9">[11]MTP!#REF!</definedName>
    <definedName name="_1STREO2" localSheetId="9">[11]MTP!#REF!</definedName>
    <definedName name="_1STREO3" localSheetId="9">[11]MTP!#REF!</definedName>
    <definedName name="_1TCD101" localSheetId="9">#REF!</definedName>
    <definedName name="_1TCD201" localSheetId="9">#REF!</definedName>
    <definedName name="_1TCD203" localSheetId="9">#REF!</definedName>
    <definedName name="_1TD1001" localSheetId="9">[11]MTP!#REF!</definedName>
    <definedName name="_1TD1002" localSheetId="9">[11]MTP!#REF!</definedName>
    <definedName name="_1TD2001" localSheetId="9">#REF!</definedName>
    <definedName name="_1TIHT01" localSheetId="9">#REF!</definedName>
    <definedName name="_1TIHT02" localSheetId="9">[11]MTP!#REF!</definedName>
    <definedName name="_1TIHT03" localSheetId="9">[11]MTP!#REF!</definedName>
    <definedName name="_1TIHT04" localSheetId="9">[11]MTP!#REF!</definedName>
    <definedName name="_1TIHT05" localSheetId="9">[11]MTP!#REF!</definedName>
    <definedName name="_1TIHT06" localSheetId="9">#REF!</definedName>
    <definedName name="_1TIHT07" localSheetId="9">#REF!</definedName>
    <definedName name="_1TITT01" localSheetId="9">[14]MTP!#REF!</definedName>
    <definedName name="_1TRU121" localSheetId="9">#REF!</definedName>
    <definedName name="_1UCLEV1" localSheetId="9">[11]MTP!#REF!</definedName>
    <definedName name="_21114" localSheetId="9">#REF!</definedName>
    <definedName name="_2BLA100" localSheetId="9">#REF!</definedName>
    <definedName name="_2BLBCO1" localSheetId="9">[14]MTP!#REF!</definedName>
    <definedName name="_2BMONG1" localSheetId="9">[16]MTP!#REF!</definedName>
    <definedName name="_2CHAG01" localSheetId="9">[11]MTP!#REF!</definedName>
    <definedName name="_2CHAG02" localSheetId="9">[11]MTP!#REF!</definedName>
    <definedName name="_2CHANG1" localSheetId="9">#REF!</definedName>
    <definedName name="_2CHANG2" localSheetId="9">#REF!</definedName>
    <definedName name="_2CHDG01" localSheetId="9">[11]MTP!#REF!</definedName>
    <definedName name="_2CHDG02" localSheetId="9">[11]MTP!#REF!</definedName>
    <definedName name="_2CHGI01" localSheetId="9">[11]MTP!#REF!</definedName>
    <definedName name="_2CHSG01" localSheetId="9">[11]MTP!#REF!</definedName>
    <definedName name="_2COAC150" localSheetId="9">[14]MTP!#REF!</definedName>
    <definedName name="_2COAC240" localSheetId="9">[14]MTP!#REF!</definedName>
    <definedName name="_2COTT48" localSheetId="9">[11]MTP!#REF!</definedName>
    <definedName name="_2DA080" localSheetId="9">[16]MTP!#REF!</definedName>
    <definedName name="_2DA0801" localSheetId="9">[11]MTP!#REF!</definedName>
    <definedName name="_2DA0802" localSheetId="9">[11]MTP!#REF!</definedName>
    <definedName name="_2DA2001" localSheetId="9">[11]MTP!#REF!</definedName>
    <definedName name="_2DA2002" localSheetId="9">[11]MTP!#REF!</definedName>
    <definedName name="_2DA2401" localSheetId="9">[11]MTP!#REF!</definedName>
    <definedName name="_2DA2402" localSheetId="9">[11]MTP!#REF!</definedName>
    <definedName name="_2DA2403" localSheetId="9">[11]MTP!#REF!</definedName>
    <definedName name="_2DA2404" localSheetId="9">[11]MTP!#REF!</definedName>
    <definedName name="_2DA2405" localSheetId="9">[11]MTP!#REF!</definedName>
    <definedName name="_2DA2406" localSheetId="9">[11]MTP!#REF!</definedName>
    <definedName name="_2DA2407" localSheetId="9">[17]MTP!#REF!</definedName>
    <definedName name="_2DA2408" localSheetId="9">[14]MTP!#REF!</definedName>
    <definedName name="_2DA3202" localSheetId="9">[11]MTP!#REF!</definedName>
    <definedName name="_2DADOI1" localSheetId="9">#REF!</definedName>
    <definedName name="_2DAL201" localSheetId="9">#REF!</definedName>
    <definedName name="_2DALHT1" localSheetId="9">[16]MTP!#REF!</definedName>
    <definedName name="_2DATITU" localSheetId="9">[14]MTP!#REF!</definedName>
    <definedName name="_2DCT001" localSheetId="9">[11]MTP!#REF!</definedName>
    <definedName name="_2DDAY01" localSheetId="9">[11]MTP!#REF!</definedName>
    <definedName name="_2DS1P01" localSheetId="9">[11]MTP!#REF!</definedName>
    <definedName name="_2DS3P01" localSheetId="9">[11]MTP!#REF!</definedName>
    <definedName name="_2FCO100" localSheetId="9">[11]MTP!#REF!</definedName>
    <definedName name="_2FCO200" localSheetId="9">[11]MTP!#REF!</definedName>
    <definedName name="_2KD0120" localSheetId="9">[14]MTP!#REF!</definedName>
    <definedName name="_2KD0221" localSheetId="9">[11]MTP!#REF!</definedName>
    <definedName name="_2KD0222" localSheetId="9">#REF!</definedName>
    <definedName name="_2KD0223" localSheetId="9">[11]MTP!#REF!</definedName>
    <definedName name="_2KD0481" localSheetId="9">[11]MTP!#REF!</definedName>
    <definedName name="_2KD0500" localSheetId="9">[11]MTP!#REF!</definedName>
    <definedName name="_2KD0501" localSheetId="9">[11]MTP!#REF!</definedName>
    <definedName name="_2KD0502" localSheetId="9">[11]MTP!#REF!</definedName>
    <definedName name="_2KD0600" localSheetId="9">[14]MTP!#REF!</definedName>
    <definedName name="_2KD0700" localSheetId="9">[11]MTP!#REF!</definedName>
    <definedName name="_2KD0701" localSheetId="9">[11]MTP!#REF!</definedName>
    <definedName name="_2KD0702" localSheetId="9">[11]MTP!#REF!</definedName>
    <definedName name="_2KD0950" localSheetId="9">[11]MTP!#REF!</definedName>
    <definedName name="_2KD0951" localSheetId="9">[11]MTP!#REF!</definedName>
    <definedName name="_2KD1202" localSheetId="9">[14]MTP!#REF!</definedName>
    <definedName name="_2KD1501" localSheetId="9">[11]MTP!#REF!</definedName>
    <definedName name="_2KD1502" localSheetId="9">[11]MTP!#REF!</definedName>
    <definedName name="_2KD22B1" localSheetId="9">[11]MTP!#REF!</definedName>
    <definedName name="_2KD2401" localSheetId="9">[11]MTP!#REF!</definedName>
    <definedName name="_2KD25B1" localSheetId="9">[16]MTP!#REF!</definedName>
    <definedName name="_2KD3251" localSheetId="9">[16]MTP!#REF!</definedName>
    <definedName name="_2KD48B1" localSheetId="9">[11]MTP!#REF!</definedName>
    <definedName name="_2LA1001" localSheetId="9">[11]MTP!#REF!</definedName>
    <definedName name="_2LBCO01" localSheetId="9">[11]MTP!#REF!</definedName>
    <definedName name="_2LBS001" localSheetId="9">[11]MTP!#REF!</definedName>
    <definedName name="_2LDA080" localSheetId="9">[16]MTP!#REF!</definedName>
    <definedName name="_2LP" localSheetId="9">#REF!</definedName>
    <definedName name="_2MONG01" localSheetId="9">[11]MTP!#REF!</definedName>
    <definedName name="_2NEO001" localSheetId="9">[11]MTP!#REF!</definedName>
    <definedName name="_2NHANH1" localSheetId="9">[11]MTP!#REF!</definedName>
    <definedName name="_2OILS01" localSheetId="9">[11]MTP!#REF!</definedName>
    <definedName name="_2PKTT01" localSheetId="9">[11]MTP!#REF!</definedName>
    <definedName name="_2RECLO1" localSheetId="9">[11]MTP!#REF!</definedName>
    <definedName name="_2SDINH1" localSheetId="9">[11]MTP!#REF!</definedName>
    <definedName name="_2SDUNG1" localSheetId="9">[11]MTP!#REF!</definedName>
    <definedName name="_2SDUNG2" localSheetId="9">[14]MTP!#REF!</definedName>
    <definedName name="_2SDUNG4" localSheetId="9">[18]MTP!#REF!</definedName>
    <definedName name="_2STREO1" localSheetId="9">[11]MTP!#REF!</definedName>
    <definedName name="_2STREO2" localSheetId="9">[11]MTP!#REF!</definedName>
    <definedName name="_2STREO3" localSheetId="9">[11]MTP!#REF!</definedName>
    <definedName name="_2STREO4" localSheetId="9">[11]MTP!#REF!</definedName>
    <definedName name="_2STREO7" localSheetId="9">[19]MTP!#REF!</definedName>
    <definedName name="_2STREOA" localSheetId="9">[16]MTP!#REF!</definedName>
    <definedName name="_2SUCHA1" localSheetId="9">[16]MTP!#REF!</definedName>
    <definedName name="_2SUDO01" localSheetId="9">[11]MTP!#REF!</definedName>
    <definedName name="_2TD2001" localSheetId="9">#REF!</definedName>
    <definedName name="_2TDIA01" localSheetId="9">[11]MTP!#REF!</definedName>
    <definedName name="_2TDTD01" localSheetId="9">[11]MTP!#REF!</definedName>
    <definedName name="_2TRU121" localSheetId="9">[11]MTP!#REF!</definedName>
    <definedName name="_2TRU122" localSheetId="9">[11]MTP!#REF!</definedName>
    <definedName name="_2TRU141" localSheetId="9">[11]MTP!#REF!</definedName>
    <definedName name="_2TRU900" localSheetId="9">[14]MTP!#REF!</definedName>
    <definedName name="_2TU3100" localSheetId="9">[11]MTP!#REF!</definedName>
    <definedName name="_2TU6100" localSheetId="9">[11]MTP!#REF!</definedName>
    <definedName name="_2UCLEV1" localSheetId="9">[11]MTP!#REF!</definedName>
    <definedName name="_2UCLEV2" localSheetId="9">[18]MTP!#REF!</definedName>
    <definedName name="_2VTLT01" localSheetId="9">[11]MTP!#REF!</definedName>
    <definedName name="_3ABC501" localSheetId="9">[11]MTP!#REF!</definedName>
    <definedName name="_3ABC701" localSheetId="9">[11]MTP!#REF!</definedName>
    <definedName name="_3ABC951" localSheetId="9">[11]MTP!#REF!</definedName>
    <definedName name="_3BETON1" localSheetId="9">[16]MTP!#REF!</definedName>
    <definedName name="_3BLXMD" localSheetId="9">#REF!</definedName>
    <definedName name="_3BOAG01" localSheetId="9">#REF!</definedName>
    <definedName name="_3BRANC1" localSheetId="9">[16]MTP!#REF!</definedName>
    <definedName name="_3BRANC3" localSheetId="9">[16]MTP!#REF!</definedName>
    <definedName name="_3BRANCH" localSheetId="9">[11]MTP!#REF!</definedName>
    <definedName name="_3BTHT01" localSheetId="9">[11]MTP!#REF!</definedName>
    <definedName name="_3BTHT02" localSheetId="9">[11]MTP!#REF!</definedName>
    <definedName name="_3BTHT11" localSheetId="9">[11]MTP!#REF!</definedName>
    <definedName name="_3CHAG01" localSheetId="9">[11]MTP!#REF!</definedName>
    <definedName name="_3CHAG02" localSheetId="9">[11]MTP!#REF!</definedName>
    <definedName name="_3CHAG03" localSheetId="9">[11]MTP!#REF!</definedName>
    <definedName name="_3CHAG04" localSheetId="9">[11]MTP!#REF!</definedName>
    <definedName name="_3CHDG01" localSheetId="9">[11]MTP!#REF!</definedName>
    <definedName name="_3CHDG02" localSheetId="9">[11]MTP!#REF!</definedName>
    <definedName name="_3CHDG03" localSheetId="9">[11]MTP!#REF!</definedName>
    <definedName name="_3CHDG04" localSheetId="9">[11]MTP!#REF!</definedName>
    <definedName name="_3CHSG01" localSheetId="9">[11]MTP!#REF!</definedName>
    <definedName name="_3CHSG02" localSheetId="9">[11]MTP!#REF!</definedName>
    <definedName name="_3CLHT01" localSheetId="9">[11]MTP!#REF!</definedName>
    <definedName name="_3CLHT02" localSheetId="9">[11]MTP!#REF!</definedName>
    <definedName name="_3CLHT03" localSheetId="9">[11]MTP!#REF!</definedName>
    <definedName name="_3COABC1" localSheetId="9">[11]MTP!#REF!</definedName>
    <definedName name="_3COSSE1" localSheetId="9">#REF!</definedName>
    <definedName name="_3CPHA01" localSheetId="9">[11]MTP!#REF!</definedName>
    <definedName name="_3CTKHAC" localSheetId="9">#REF!</definedName>
    <definedName name="_3DA0001" localSheetId="9">[11]MTP!#REF!</definedName>
    <definedName name="_3DA0002" localSheetId="9">[11]MTP!#REF!</definedName>
    <definedName name="_3DALHT1" localSheetId="9">[16]MTP!#REF!</definedName>
    <definedName name="_3DALTHT" localSheetId="9">[16]MTP!#REF!</definedName>
    <definedName name="_3DATRU1" localSheetId="9">[16]MTP!#REF!</definedName>
    <definedName name="_3DCT001" localSheetId="9">[11]MTP!#REF!</definedName>
    <definedName name="_3DMINO1" localSheetId="9">#REF!</definedName>
    <definedName name="_3DMINO2" localSheetId="9">#REF!</definedName>
    <definedName name="_3DNVCD1" localSheetId="9">[16]MTP!#REF!</definedName>
    <definedName name="_3DUPLEX" localSheetId="9">[11]MTP!#REF!</definedName>
    <definedName name="_3DUPSSS" localSheetId="9">#REF!</definedName>
    <definedName name="_3FERRU1" localSheetId="9">[11]MTP!#REF!</definedName>
    <definedName name="_3FERRU2" localSheetId="9">[11]MTP!#REF!</definedName>
    <definedName name="_3HTTR01" localSheetId="9">#REF!</definedName>
    <definedName name="_3HTTR02" localSheetId="9">#REF!</definedName>
    <definedName name="_3HTTR03" localSheetId="9">#REF!</definedName>
    <definedName name="_3HTTR04" localSheetId="9">#REF!</definedName>
    <definedName name="_3HTTR05" localSheetId="9">#REF!</definedName>
    <definedName name="_3KD3501" localSheetId="9">[11]MTP!#REF!</definedName>
    <definedName name="_3KD3502" localSheetId="9">[11]MTP!#REF!</definedName>
    <definedName name="_3KD3511" localSheetId="9">[11]MTP!#REF!</definedName>
    <definedName name="_3KD3801" localSheetId="9">[11]MTP!#REF!</definedName>
    <definedName name="_3KD4801" localSheetId="9">[11]MTP!#REF!</definedName>
    <definedName name="_3KD5011" localSheetId="9">[11]MTP!#REF!</definedName>
    <definedName name="_3KD7501" localSheetId="9">[11]MTP!#REF!</definedName>
    <definedName name="_3KD9501" localSheetId="9">[11]MTP!#REF!</definedName>
    <definedName name="_3KNABC1" localSheetId="9">[16]MTP!#REF!</definedName>
    <definedName name="_3KTABC1" localSheetId="9">[16]MTP!#REF!</definedName>
    <definedName name="_3LABC01" localSheetId="9">[11]MTP!#REF!</definedName>
    <definedName name="_3LONG01" localSheetId="9">[11]MTP!#REF!</definedName>
    <definedName name="_3LONG02" localSheetId="9">[11]MTP!#REF!</definedName>
    <definedName name="_3LONG03" localSheetId="9">[11]MTP!#REF!</definedName>
    <definedName name="_3LONG04" localSheetId="9">[11]MTP!#REF!</definedName>
    <definedName name="_3LSON01" localSheetId="9">[11]MTP!#REF!</definedName>
    <definedName name="_3LSON02" localSheetId="9">[11]MTP!#REF!</definedName>
    <definedName name="_3LSON03" localSheetId="9">[11]MTP!#REF!</definedName>
    <definedName name="_3LSON04" localSheetId="9">[11]MTP!#REF!</definedName>
    <definedName name="_3LSON05" localSheetId="9">[11]MTP!#REF!</definedName>
    <definedName name="_3LSON06" localSheetId="9">[11]MTP!#REF!</definedName>
    <definedName name="_3LSON07" localSheetId="9">[11]MTP!#REF!</definedName>
    <definedName name="_3LSON08" localSheetId="9">[11]MTP!#REF!</definedName>
    <definedName name="_3LSON09" localSheetId="9">[11]MTP!#REF!</definedName>
    <definedName name="_3LSON10" localSheetId="9">[11]MTP!#REF!</definedName>
    <definedName name="_3LSON11" localSheetId="9">[11]MTP!#REF!</definedName>
    <definedName name="_3LSON12" localSheetId="9">[11]MTP!#REF!</definedName>
    <definedName name="_3LSON13" localSheetId="9">[11]MTP!#REF!</definedName>
    <definedName name="_3LSON14" localSheetId="9">[11]MTP!#REF!</definedName>
    <definedName name="_3LSON15" localSheetId="9">[11]MTP!#REF!</definedName>
    <definedName name="_3LSON16" localSheetId="9">[11]MTP!#REF!</definedName>
    <definedName name="_3LSON17" localSheetId="9">[11]MTP!#REF!</definedName>
    <definedName name="_3LSON18" localSheetId="9">[11]MTP!#REF!</definedName>
    <definedName name="_3LSON19" localSheetId="9">[11]MTP!#REF!</definedName>
    <definedName name="_3MONG01" localSheetId="9">[11]MTP!#REF!</definedName>
    <definedName name="_3NAPABC" localSheetId="9">[16]MTP!#REF!</definedName>
    <definedName name="_3NEO001" localSheetId="9">[11]MTP!#REF!</definedName>
    <definedName name="_3NEO002" localSheetId="9">[11]MTP!#REF!</definedName>
    <definedName name="_3NOIBOC" localSheetId="9">[16]MTP!#REF!</definedName>
    <definedName name="_3PKABC1" localSheetId="9">[11]MTP!#REF!</definedName>
    <definedName name="_3PKDOM1" localSheetId="9">#REF!</definedName>
    <definedName name="_3PKDOM2" localSheetId="9">#REF!</definedName>
    <definedName name="_3PKHT01" localSheetId="9">[11]MTP!#REF!</definedName>
    <definedName name="_3QUARTD" localSheetId="9">[11]MTP!#REF!</definedName>
    <definedName name="_3RACK31" localSheetId="9">[11]MTP!#REF!</definedName>
    <definedName name="_3RACK41" localSheetId="9">[11]MTP!#REF!</definedName>
    <definedName name="_3TDABC1" localSheetId="9">[16]MTP!#REF!</definedName>
    <definedName name="_3TDIA01" localSheetId="9">[11]MTP!#REF!</definedName>
    <definedName name="_3TDIA02" localSheetId="9">[11]MTP!#REF!</definedName>
    <definedName name="_3TDIA03" localSheetId="9">[16]MTP!#REF!</definedName>
    <definedName name="_3TDIAHT" localSheetId="9">[16]MTP!#REF!</definedName>
    <definedName name="_3TDIATM" localSheetId="9">[16]MTP!#REF!</definedName>
    <definedName name="_3TRU091" localSheetId="9">[11]MTP!#REF!</definedName>
    <definedName name="_3TRU101" localSheetId="9">[11]MTP!#REF!</definedName>
    <definedName name="_3TRU102" localSheetId="9">[11]MTP!#REF!</definedName>
    <definedName name="_3TRU121" localSheetId="9">[11]MTP!#REF!</definedName>
    <definedName name="_3TRU122" localSheetId="9">#REF!</definedName>
    <definedName name="_3TRU731" localSheetId="9">[11]MTP!#REF!</definedName>
    <definedName name="_3TRU841" localSheetId="9">[11]MTP!#REF!</definedName>
    <definedName name="_3TRU842" localSheetId="9">[11]MTP!#REF!</definedName>
    <definedName name="_3TRU843" localSheetId="9">[11]MTP!#REF!</definedName>
    <definedName name="_3TU0601" localSheetId="9">[11]MTP!#REF!</definedName>
    <definedName name="_3TU0602" localSheetId="9">[11]MTP!#REF!</definedName>
    <definedName name="_3TU0603" localSheetId="9">[11]MTP!#REF!</definedName>
    <definedName name="_3TU0609" localSheetId="9">#REF!</definedName>
    <definedName name="_3TU0901" localSheetId="9">[11]MTP!#REF!</definedName>
    <definedName name="_3TU0902" localSheetId="9">[11]MTP!#REF!</definedName>
    <definedName name="_3TU0903" localSheetId="9">[11]MTP!#REF!</definedName>
    <definedName name="_430.001" localSheetId="9">#REF!</definedName>
    <definedName name="_4CDB095" localSheetId="9">[20]MTP!#REF!</definedName>
    <definedName name="_4CDB120" localSheetId="9">[14]MTP!#REF!</definedName>
    <definedName name="_4CDTT01" localSheetId="9">[11]MTP!#REF!</definedName>
    <definedName name="_4CNT050" localSheetId="9">[11]MTP!#REF!</definedName>
    <definedName name="_4CNT095" localSheetId="9">[11]MTP!#REF!</definedName>
    <definedName name="_4CNT150" localSheetId="9">[11]MTP!#REF!</definedName>
    <definedName name="_4CNT240" localSheetId="9">#REF!</definedName>
    <definedName name="_4CTL050" localSheetId="9">[11]MTP!#REF!</definedName>
    <definedName name="_4CTL095" localSheetId="9">[11]MTP!#REF!</definedName>
    <definedName name="_4CTL150" localSheetId="9">[11]MTP!#REF!</definedName>
    <definedName name="_4CTL240" localSheetId="9">#REF!</definedName>
    <definedName name="_4ED2062" localSheetId="9">[11]MTP!#REF!</definedName>
    <definedName name="_4ED2063" localSheetId="9">[11]MTP!#REF!</definedName>
    <definedName name="_4ED2064" localSheetId="9">[11]MTP!#REF!</definedName>
    <definedName name="_4FCO100" localSheetId="9">#REF!</definedName>
    <definedName name="_4FCO101" localSheetId="9">[11]MTP!#REF!</definedName>
    <definedName name="_4FCO200" localSheetId="9">[20]MTP!#REF!</definedName>
    <definedName name="_4GDDCN1" localSheetId="9">[20]MTP!#REF!</definedName>
    <definedName name="_4GIA101" localSheetId="9">[11]MTP!#REF!</definedName>
    <definedName name="_4GOIC01" localSheetId="9">[11]MTP!#REF!</definedName>
    <definedName name="_4HDCTT1" localSheetId="9">[11]MTP!#REF!</definedName>
    <definedName name="_4HDCTT2" localSheetId="9">[11]MTP!#REF!</definedName>
    <definedName name="_4HDCTT3" localSheetId="9">[11]MTP!#REF!</definedName>
    <definedName name="_4HDCTT4" localSheetId="9">#REF!</definedName>
    <definedName name="_4HNCTT1" localSheetId="9">[11]MTP!#REF!</definedName>
    <definedName name="_4HNCTT2" localSheetId="9">[11]MTP!#REF!</definedName>
    <definedName name="_4HNCTT3" localSheetId="9">[11]MTP!#REF!</definedName>
    <definedName name="_4HNCTT4" localSheetId="9">#REF!</definedName>
    <definedName name="_4KEPC01" localSheetId="9">[11]MTP!#REF!</definedName>
    <definedName name="_4LA1001" localSheetId="9">[20]MTP!#REF!</definedName>
    <definedName name="_4LBCO01" localSheetId="9">#REF!</definedName>
    <definedName name="_4OSLCN2" localSheetId="9">[20]MTP!#REF!</definedName>
    <definedName name="_4OSLCTT" localSheetId="9">#REF!</definedName>
    <definedName name="_4PKIECN" localSheetId="9">[20]MTP!#REF!</definedName>
    <definedName name="_4VATLT1" localSheetId="9">[20]MTP!#REF!</definedName>
    <definedName name="_5080591" localSheetId="9">#REF!</definedName>
    <definedName name="_5CNHT91" localSheetId="9">[21]MTP!#REF!</definedName>
    <definedName name="_5CNHT95" localSheetId="9">[11]MTP!#REF!</definedName>
    <definedName name="_5DNCNG1" localSheetId="9">[20]MTP!#REF!</definedName>
    <definedName name="_5DNCNG2" localSheetId="9">[16]MTP!#REF!</definedName>
    <definedName name="_5GOIC01" localSheetId="9">[11]MTP!#REF!</definedName>
    <definedName name="_5GOIC03" localSheetId="9">[21]MTP!#REF!</definedName>
    <definedName name="_5HDCHT1" localSheetId="9">[11]MTP!#REF!</definedName>
    <definedName name="_5HDCHT4" localSheetId="9">[21]MTP!#REF!</definedName>
    <definedName name="_5KEPC01" localSheetId="9">[11]MTP!#REF!</definedName>
    <definedName name="_5KEPC02" localSheetId="9">[21]MTP!#REF!</definedName>
    <definedName name="_5ONHHT1" localSheetId="9">[16]MTP!#REF!</definedName>
    <definedName name="_5OSATHT" localSheetId="9">[16]MTP!#REF!</definedName>
    <definedName name="_5OSLCH5" localSheetId="9">[21]MTP!#REF!</definedName>
    <definedName name="_5OSLCHT" localSheetId="9">[11]MTP!#REF!</definedName>
    <definedName name="_5TU120" localSheetId="9">[13]MTP!#REF!</definedName>
    <definedName name="_5TU130" localSheetId="9">[13]MTP!#REF!</definedName>
    <definedName name="_6ABC501" localSheetId="9">[21]MTP!#REF!</definedName>
    <definedName name="_6ABC701" localSheetId="9">[21]MTP!#REF!</definedName>
    <definedName name="_6ABC951" localSheetId="9">[21]MTP!#REF!</definedName>
    <definedName name="_6BNTTTH" localSheetId="9">'[19]MTP1'!#REF!</definedName>
    <definedName name="_6BRANCH" localSheetId="9">[21]MTP!#REF!</definedName>
    <definedName name="_6BTHT01" localSheetId="9">[21]MTP!#REF!</definedName>
    <definedName name="_6BTHT02" localSheetId="9">[21]MTP!#REF!</definedName>
    <definedName name="_6BTHT11" localSheetId="9">[21]MTP!#REF!</definedName>
    <definedName name="_6CHAG01" localSheetId="9">[21]MTP!#REF!</definedName>
    <definedName name="_6CHAG02" localSheetId="9">[21]MTP!#REF!</definedName>
    <definedName name="_6CHAG03" localSheetId="9">[21]MTP!#REF!</definedName>
    <definedName name="_6CHAG04" localSheetId="9">[21]MTP!#REF!</definedName>
    <definedName name="_6CHDG01" localSheetId="9">[21]MTP!#REF!</definedName>
    <definedName name="_6CHDG02" localSheetId="9">[21]MTP!#REF!</definedName>
    <definedName name="_6CHDG03" localSheetId="9">[21]MTP!#REF!</definedName>
    <definedName name="_6CHDG04" localSheetId="9">[21]MTP!#REF!</definedName>
    <definedName name="_6CHSG01" localSheetId="9">[21]MTP!#REF!</definedName>
    <definedName name="_6CHSG02" localSheetId="9">[21]MTP!#REF!</definedName>
    <definedName name="_6CLHT01" localSheetId="9">[21]MTP!#REF!</definedName>
    <definedName name="_6CLHT02" localSheetId="9">[21]MTP!#REF!</definedName>
    <definedName name="_6CLHT03" localSheetId="9">[21]MTP!#REF!</definedName>
    <definedName name="_6COABC1" localSheetId="9">[21]MTP!#REF!</definedName>
    <definedName name="_6CPHA01" localSheetId="9">[21]MTP!#REF!</definedName>
    <definedName name="_6DA0001" localSheetId="9">[21]MTP!#REF!</definedName>
    <definedName name="_6DA0002" localSheetId="9">[21]MTP!#REF!</definedName>
    <definedName name="_6DCT001" localSheetId="9">[21]MTP!#REF!</definedName>
    <definedName name="_6DCTTBO" localSheetId="9">'[19]MTP1'!#REF!</definedName>
    <definedName name="_6DD24TT" localSheetId="9">'[19]MTP1'!#REF!</definedName>
    <definedName name="_6DUPLEX" localSheetId="9">[21]MTP!#REF!</definedName>
    <definedName name="_6FCOTBU" localSheetId="9">'[19]MTP1'!#REF!</definedName>
    <definedName name="_6FERRU1" localSheetId="9">[21]MTP!#REF!</definedName>
    <definedName name="_6FERRU2" localSheetId="9">[21]MTP!#REF!</definedName>
    <definedName name="_6KD3501" localSheetId="9">[21]MTP!#REF!</definedName>
    <definedName name="_6KD3502" localSheetId="9">[21]MTP!#REF!</definedName>
    <definedName name="_6KD3511" localSheetId="9">[21]MTP!#REF!</definedName>
    <definedName name="_6KD3801" localSheetId="9">[21]MTP!#REF!</definedName>
    <definedName name="_6KD4801" localSheetId="9">[21]MTP!#REF!</definedName>
    <definedName name="_6KD5011" localSheetId="9">[21]MTP!#REF!</definedName>
    <definedName name="_6KD7501" localSheetId="9">[21]MTP!#REF!</definedName>
    <definedName name="_6KD9501" localSheetId="9">[21]MTP!#REF!</definedName>
    <definedName name="_6LABC01" localSheetId="9">[21]MTP!#REF!</definedName>
    <definedName name="_6LATUBU" localSheetId="9">'[19]MTP1'!#REF!</definedName>
    <definedName name="_6MONG01" localSheetId="9">[21]MTP!#REF!</definedName>
    <definedName name="_6NEO002" localSheetId="9">[21]MTP!#REF!</definedName>
    <definedName name="_6PKABC1" localSheetId="9">[21]MTP!#REF!</definedName>
    <definedName name="_6PKHT01" localSheetId="9">[21]MTP!#REF!</definedName>
    <definedName name="_6QUARTD" localSheetId="9">[21]MTP!#REF!</definedName>
    <definedName name="_6RACK31" localSheetId="9">[21]MTP!#REF!</definedName>
    <definedName name="_6RACK41" localSheetId="9">[21]MTP!#REF!</definedName>
    <definedName name="_6SDTT24" localSheetId="9">'[19]MTP1'!#REF!</definedName>
    <definedName name="_6TBUDTT" localSheetId="9">'[19]MTP1'!#REF!</definedName>
    <definedName name="_6TDDDTT" localSheetId="9">'[19]MTP1'!#REF!</definedName>
    <definedName name="_6TDIA01" localSheetId="9">[21]MTP!#REF!</definedName>
    <definedName name="_6TDIA02" localSheetId="9">[21]MTP!#REF!</definedName>
    <definedName name="_6TLTTTH" localSheetId="9">'[19]MTP1'!#REF!</definedName>
    <definedName name="_6TRU091" localSheetId="9">[21]MTP!#REF!</definedName>
    <definedName name="_6TRU101" localSheetId="9">[21]MTP!#REF!</definedName>
    <definedName name="_6TRU102" localSheetId="9">[21]MTP!#REF!</definedName>
    <definedName name="_6TRU121" localSheetId="9">[21]MTP!#REF!</definedName>
    <definedName name="_6TRU122" localSheetId="9">[21]MTP!#REF!</definedName>
    <definedName name="_6TRU731" localSheetId="9">[21]MTP!#REF!</definedName>
    <definedName name="_6TRU841" localSheetId="9">[21]MTP!#REF!</definedName>
    <definedName name="_6TRU842" localSheetId="9">[21]MTP!#REF!</definedName>
    <definedName name="_6TRU843" localSheetId="9">[21]MTP!#REF!</definedName>
    <definedName name="_6TU0601" localSheetId="9">[21]MTP!#REF!</definedName>
    <definedName name="_6TU0602" localSheetId="9">[21]MTP!#REF!</definedName>
    <definedName name="_6TU0603" localSheetId="9">[21]MTP!#REF!</definedName>
    <definedName name="_6TU0901" localSheetId="9">[21]MTP!#REF!</definedName>
    <definedName name="_6TU0902" localSheetId="9">[21]MTP!#REF!</definedName>
    <definedName name="_6TU0903" localSheetId="9">[21]MTP!#REF!</definedName>
    <definedName name="_6TUBUTT" localSheetId="9">'[19]MTP1'!#REF!</definedName>
    <definedName name="_6UCLVIS" localSheetId="9">'[19]MTP1'!#REF!</definedName>
    <definedName name="_7DNCABC" localSheetId="9">'[19]MTP1'!#REF!</definedName>
    <definedName name="_7HDCTBU" localSheetId="9">'[19]MTP1'!#REF!</definedName>
    <definedName name="_7PKTUBU" localSheetId="9">'[19]MTP1'!#REF!</definedName>
    <definedName name="_7TBHT20" localSheetId="9">'[19]MTP1'!#REF!</definedName>
    <definedName name="_7TBHT30" localSheetId="9">'[19]MTP1'!#REF!</definedName>
    <definedName name="_7TDCABC" localSheetId="9">'[19]MTP1'!#REF!</definedName>
    <definedName name="_93" localSheetId="9">#REF!</definedName>
    <definedName name="_94" localSheetId="9">#REF!</definedName>
    <definedName name="_95" localSheetId="9">#REF!</definedName>
    <definedName name="_96" localSheetId="9">#REF!</definedName>
    <definedName name="_97" localSheetId="9">#REF!</definedName>
    <definedName name="_98" localSheetId="9">#REF!</definedName>
    <definedName name="_99" localSheetId="9">#REF!</definedName>
    <definedName name="_A" localSheetId="9">#REF!</definedName>
    <definedName name="_a500000" localSheetId="9">#REF!</definedName>
    <definedName name="_A65700" localSheetId="9">'[22]MTO REV.2(ARMOR)'!#REF!</definedName>
    <definedName name="_A65800" localSheetId="9">'[22]MTO REV.2(ARMOR)'!#REF!</definedName>
    <definedName name="_A66000" localSheetId="9">'[22]MTO REV.2(ARMOR)'!#REF!</definedName>
    <definedName name="_A67000" localSheetId="9">'[22]MTO REV.2(ARMOR)'!#REF!</definedName>
    <definedName name="_A68000" localSheetId="9">'[22]MTO REV.2(ARMOR)'!#REF!</definedName>
    <definedName name="_A70000" localSheetId="9">'[22]MTO REV.2(ARMOR)'!#REF!</definedName>
    <definedName name="_A75000" localSheetId="9">'[22]MTO REV.2(ARMOR)'!#REF!</definedName>
    <definedName name="_A85000" localSheetId="9">'[22]MTO REV.2(ARMOR)'!#REF!</definedName>
    <definedName name="_abb91" localSheetId="9">[23]chitimc!#REF!</definedName>
    <definedName name="_CON1" localSheetId="9">#REF!</definedName>
    <definedName name="_CON2" localSheetId="9">#REF!</definedName>
    <definedName name="_CT250" localSheetId="9">'[23]dongia (2)'!#REF!</definedName>
    <definedName name="_day1" localSheetId="9">'[25]Chiet tinh dz22'!#REF!</definedName>
    <definedName name="_dbu1" localSheetId="9">'[24]CT Thang Mo'!#REF!</definedName>
    <definedName name="_ddn400" localSheetId="9">#REF!</definedName>
    <definedName name="_ddn600" localSheetId="9">#REF!</definedName>
    <definedName name="_dgt100" localSheetId="9">'[23]dongia (2)'!#REF!</definedName>
    <definedName name="_Dist_Bin" localSheetId="9" hidden="1">'[26]CD-실적'!#REF!</definedName>
    <definedName name="_Dist_Values" localSheetId="9" hidden="1">'[26]CD-실적'!#REF!</definedName>
    <definedName name="_doi3" localSheetId="9">'[27]truc tiep'!#REF!</definedName>
    <definedName name="_E99999" localSheetId="9">#REF!</definedName>
    <definedName name="_Fill" localSheetId="9" hidden="1">#REF!</definedName>
    <definedName name="_xlnm._FilterDatabase" localSheetId="9" hidden="1">'附表5-2023年2季度拆解产物产生、处理量明细表-'!$A$4:$J$213</definedName>
    <definedName name="_gon4" localSheetId="9">#REF!</definedName>
    <definedName name="_IV16532" localSheetId="9">#REF!</definedName>
    <definedName name="_IV17532" localSheetId="9">#REF!</definedName>
    <definedName name="_IV19999" localSheetId="9">#REF!</definedName>
    <definedName name="_IV20000" localSheetId="9">#REF!</definedName>
    <definedName name="_IV60000" localSheetId="9">#REF!</definedName>
    <definedName name="_Key1" localSheetId="9" hidden="1">#REF!</definedName>
    <definedName name="_Key2" localSheetId="9" hidden="1">#REF!</definedName>
    <definedName name="_lap1" localSheetId="9">#REF!</definedName>
    <definedName name="_lap2" localSheetId="9">#REF!</definedName>
    <definedName name="_MAC12" localSheetId="9">#REF!</definedName>
    <definedName name="_MAC46" localSheetId="9">#REF!</definedName>
    <definedName name="_NCL100" localSheetId="9">#REF!</definedName>
    <definedName name="_NCL200" localSheetId="9">#REF!</definedName>
    <definedName name="_NCL250" localSheetId="9">#REF!</definedName>
    <definedName name="_NET2" localSheetId="9">#REF!</definedName>
    <definedName name="_nin190" localSheetId="9">#REF!</definedName>
    <definedName name="_oto10" localSheetId="9">[29]VL!#REF!</definedName>
    <definedName name="_PA7" localSheetId="9">'[30]SW-TEO'!#REF!</definedName>
    <definedName name="_PA8" localSheetId="9">'[30]SW-TEO'!#REF!</definedName>
    <definedName name="_PD1" localSheetId="9">'[30]SW-TEO'!#REF!</definedName>
    <definedName name="_PE12" localSheetId="9">'[30]SW-TEO'!#REF!</definedName>
    <definedName name="_PE13" localSheetId="9">'[30]SW-TEO'!#REF!</definedName>
    <definedName name="_PE6" localSheetId="9">'[30]SW-TEO'!#REF!</definedName>
    <definedName name="_PE7" localSheetId="9">'[30]SW-TEO'!#REF!</definedName>
    <definedName name="_PE8" localSheetId="9">'[30]SW-TEO'!#REF!</definedName>
    <definedName name="_PE9" localSheetId="9">'[30]SW-TEO'!#REF!</definedName>
    <definedName name="_PER1" localSheetId="9">#REF!</definedName>
    <definedName name="_PER2" localSheetId="9">#REF!</definedName>
    <definedName name="_PH1" localSheetId="9">'[30]SW-TEO'!#REF!</definedName>
    <definedName name="_PI1" localSheetId="9">'[30]SW-TEO'!#REF!</definedName>
    <definedName name="_PK1" localSheetId="9">'[30]SW-TEO'!#REF!</definedName>
    <definedName name="_PK3" localSheetId="9">'[30]SW-TEO'!#REF!</definedName>
    <definedName name="_sc1" localSheetId="9">#REF!</definedName>
    <definedName name="_SC2" localSheetId="9">#REF!</definedName>
    <definedName name="_sc3" localSheetId="9">#REF!</definedName>
    <definedName name="_SN3" localSheetId="9">#REF!</definedName>
    <definedName name="_Sort" localSheetId="9" hidden="1">#REF!</definedName>
    <definedName name="_su12" localSheetId="9">[32]Sheet3!#REF!</definedName>
    <definedName name="_Su70" localSheetId="9">[32]Sheet3!#REF!</definedName>
    <definedName name="_sw70609" localSheetId="9">[13]MTP!#REF!</definedName>
    <definedName name="_TB1" localSheetId="9">#REF!</definedName>
    <definedName name="_th100" localSheetId="9">'[23]dongia (2)'!#REF!</definedName>
    <definedName name="_TH160" localSheetId="9">'[23]dongia (2)'!#REF!</definedName>
    <definedName name="_TL1" localSheetId="9">#REF!</definedName>
    <definedName name="_TL2" localSheetId="9">#REF!</definedName>
    <definedName name="_TL3" localSheetId="9">#REF!</definedName>
    <definedName name="_TLA120" localSheetId="9">#REF!</definedName>
    <definedName name="_TLA35" localSheetId="9">#REF!</definedName>
    <definedName name="_TLA50" localSheetId="9">#REF!</definedName>
    <definedName name="_TLA70" localSheetId="9">#REF!</definedName>
    <definedName name="_TLA95" localSheetId="9">#REF!</definedName>
    <definedName name="_TR250" localSheetId="9">'[23]dongia (2)'!#REF!</definedName>
    <definedName name="_tr375" localSheetId="9">[23]giathanh1!#REF!</definedName>
    <definedName name="_VL100" localSheetId="9">#REF!</definedName>
    <definedName name="_VL200" localSheetId="9">#REF!</definedName>
    <definedName name="_VL250" localSheetId="9">#REF!</definedName>
    <definedName name="_______________0Crite">#REF!</definedName>
    <definedName name="a" localSheetId="9">'[4]PNT-QUOT-#3'!#REF!</definedName>
    <definedName name="A_impresión_IM" localSheetId="9">#REF!</definedName>
    <definedName name="A0" localSheetId="9">#REF!</definedName>
    <definedName name="A120_" localSheetId="9">#REF!</definedName>
    <definedName name="a277Print_Titles" localSheetId="9">#REF!</definedName>
    <definedName name="A35_" localSheetId="9">#REF!</definedName>
    <definedName name="A50_" localSheetId="9">#REF!</definedName>
    <definedName name="A70_" localSheetId="9">#REF!</definedName>
    <definedName name="A95_" localSheetId="9">#REF!</definedName>
    <definedName name="AA" localSheetId="9">#REF!</definedName>
    <definedName name="AA_SIZE" localSheetId="9">#REF!</definedName>
    <definedName name="AAA" localSheetId="9">#REF!</definedName>
    <definedName name="AAAA" localSheetId="9">#REF!</definedName>
    <definedName name="AAAAA" localSheetId="9">#REF!</definedName>
    <definedName name="abc" localSheetId="9">#REF!</definedName>
    <definedName name="AC120_" localSheetId="9">#REF!</definedName>
    <definedName name="AC35_" localSheetId="9">#REF!</definedName>
    <definedName name="AC50_" localSheetId="9">#REF!</definedName>
    <definedName name="AC70_" localSheetId="9">#REF!</definedName>
    <definedName name="AC95_" localSheetId="9">#REF!</definedName>
    <definedName name="Address" localSheetId="9">#REF!</definedName>
    <definedName name="ag142X42" localSheetId="9">[23]chitimc!#REF!</definedName>
    <definedName name="ag267N59" localSheetId="9">[23]chitimc!#REF!</definedName>
    <definedName name="aiu_bottom" localSheetId="9">'[34]Financ. Overview'!#REF!</definedName>
    <definedName name="All_Item" localSheetId="9">#REF!</definedName>
    <definedName name="amiang" localSheetId="9">[35]gvl!#REF!</definedName>
    <definedName name="APDATE" localSheetId="9">'[36]AP analysis - Monthly'!#REF!</definedName>
    <definedName name="April" localSheetId="9">#REF!</definedName>
    <definedName name="APRILBAOJIA" localSheetId="9">#REF!</definedName>
    <definedName name="apriljiage" localSheetId="9">#REF!</definedName>
    <definedName name="ARCHIVO" localSheetId="9">#REF!</definedName>
    <definedName name="ARDATE" localSheetId="9">'[36]AR analysis - Monthly'!#REF!</definedName>
    <definedName name="assumptionProductionOverhead" localSheetId="9">#REF!</definedName>
    <definedName name="aù0" localSheetId="9">'[38]bang tien luong'!#REF!</definedName>
    <definedName name="AUTJIAGE" localSheetId="9">#REF!</definedName>
    <definedName name="B" localSheetId="9" hidden="1">'[4]PNT-QUOT-#3'!#REF!</definedName>
    <definedName name="B_042X" localSheetId="9">#REF!</definedName>
    <definedName name="B_12PU_W" localSheetId="9">#REF!</definedName>
    <definedName name="b_240" localSheetId="9">#REF!</definedName>
    <definedName name="b_280" localSheetId="9">#REF!</definedName>
    <definedName name="b_320" localSheetId="9">#REF!</definedName>
    <definedName name="B_tinh" localSheetId="9">#REF!</definedName>
    <definedName name="BaloonText" localSheetId="9">#REF!</definedName>
    <definedName name="Bang_cly" localSheetId="9">#REF!</definedName>
    <definedName name="Bang_CVC" localSheetId="9">#REF!</definedName>
    <definedName name="bang_gia" localSheetId="9">#REF!</definedName>
    <definedName name="Bang_travl" localSheetId="9">#REF!</definedName>
    <definedName name="bangciti" localSheetId="9">'[23]dongia (2)'!#REF!</definedName>
    <definedName name="BAOJIA2" localSheetId="9">#REF!</definedName>
    <definedName name="baojiatwo" localSheetId="9">#REF!</definedName>
    <definedName name="BarData" localSheetId="9">#REF!</definedName>
    <definedName name="BB" localSheetId="9">#REF!</definedName>
    <definedName name="BBB" localSheetId="9">#REF!</definedName>
    <definedName name="BBBB" localSheetId="9">#REF!</definedName>
    <definedName name="BBBBB" localSheetId="9">#REF!</definedName>
    <definedName name="bdht15nc" localSheetId="9">[23]gtrinh!#REF!</definedName>
    <definedName name="bdht15vl" localSheetId="9">[23]gtrinh!#REF!</definedName>
    <definedName name="bdht25nc" localSheetId="9">[23]gtrinh!#REF!</definedName>
    <definedName name="bdht25vl" localSheetId="9">[23]gtrinh!#REF!</definedName>
    <definedName name="bdht325nc" localSheetId="9">[23]gtrinh!#REF!</definedName>
    <definedName name="bdht325vl" localSheetId="9">[23]gtrinh!#REF!</definedName>
    <definedName name="BJT" localSheetId="9">#REF!</definedName>
    <definedName name="blkh" localSheetId="9">#REF!</definedName>
    <definedName name="blkh1" localSheetId="9">#REF!</definedName>
    <definedName name="BLOCK1" localSheetId="9">#REF!</definedName>
    <definedName name="BLOCK2" localSheetId="9">#REF!</definedName>
    <definedName name="BLOCK3" localSheetId="9">#REF!</definedName>
    <definedName name="BOQ" localSheetId="9">#REF!</definedName>
    <definedName name="BREAKDOWN" localSheetId="9">#REF!</definedName>
    <definedName name="BTLT1pm" localSheetId="9">#REF!</definedName>
    <definedName name="BTLT3pm" localSheetId="9">#REF!</definedName>
    <definedName name="BTLTct" localSheetId="9">#REF!</definedName>
    <definedName name="BTLTHTDL" localSheetId="9">#REF!</definedName>
    <definedName name="BTLTHTHH" localSheetId="9">#REF!</definedName>
    <definedName name="Bu_long" localSheetId="9">[32]Sheet3!#REF!</definedName>
    <definedName name="BVCISUMMARY" localSheetId="9">#REF!</definedName>
    <definedName name="C_" localSheetId="9">'[42]DAMNEN KHONG HC'!#REF!</definedName>
    <definedName name="C_O" localSheetId="9">#REF!</definedName>
    <definedName name="C_SIZE" localSheetId="9">#REF!</definedName>
    <definedName name="C2.7" localSheetId="9">#REF!</definedName>
    <definedName name="C3.0" localSheetId="9">#REF!</definedName>
    <definedName name="C3.5" localSheetId="9">#REF!</definedName>
    <definedName name="C3.7" localSheetId="9">#REF!</definedName>
    <definedName name="C4.0" localSheetId="9">#REF!</definedName>
    <definedName name="calculocosthora" localSheetId="9">#REF!</definedName>
    <definedName name="cap" localSheetId="9">#REF!</definedName>
    <definedName name="cap0.7" localSheetId="9">#REF!</definedName>
    <definedName name="capdat" localSheetId="9">#REF!</definedName>
    <definedName name="Category_All" localSheetId="9">#REF!</definedName>
    <definedName name="CC" localSheetId="9">#REF!</definedName>
    <definedName name="CCC" localSheetId="9">#REF!</definedName>
    <definedName name="CCCC" localSheetId="9">#REF!</definedName>
    <definedName name="CCNK" localSheetId="9">[45]QMCT!#REF!</definedName>
    <definedName name="CCS" localSheetId="9">#REF!</definedName>
    <definedName name="CDD" localSheetId="9">#REF!</definedName>
    <definedName name="CDDD" localSheetId="9">#REF!</definedName>
    <definedName name="CDDD1P" localSheetId="9">#REF!</definedName>
    <definedName name="CDDD1PHA" localSheetId="9">#REF!</definedName>
    <definedName name="CDDD3PHA" localSheetId="9">#REF!</definedName>
    <definedName name="Cdnum" localSheetId="9">#REF!</definedName>
    <definedName name="cgionc" localSheetId="9">'[23]lam-moi'!#REF!</definedName>
    <definedName name="cgiovl" localSheetId="9">'[23]lam-moi'!#REF!</definedName>
    <definedName name="CH" localSheetId="9">#REF!</definedName>
    <definedName name="chang1pm" localSheetId="9">#REF!</definedName>
    <definedName name="chang3pm" localSheetId="9">#REF!</definedName>
    <definedName name="changct" localSheetId="9">#REF!</definedName>
    <definedName name="changht" localSheetId="9">#REF!</definedName>
    <definedName name="changHTDL" localSheetId="9">#REF!</definedName>
    <definedName name="changHTHH" localSheetId="9">#REF!</definedName>
    <definedName name="chhtnc" localSheetId="9">'[23]lam-moi'!#REF!</definedName>
    <definedName name="chhtvl" localSheetId="9">'[23]lam-moi'!#REF!</definedName>
    <definedName name="chnc" localSheetId="9">'[23]lam-moi'!#REF!</definedName>
    <definedName name="Chu" localSheetId="9">[29]ND!#REF!</definedName>
    <definedName name="CHUKU" localSheetId="9">#REF!</definedName>
    <definedName name="chvl" localSheetId="9">'[23]lam-moi'!#REF!</definedName>
    <definedName name="citidd" localSheetId="9">'[23]dongia (2)'!#REF!</definedName>
    <definedName name="City" localSheetId="9">#REF!</definedName>
    <definedName name="CK" localSheetId="9">#REF!</definedName>
    <definedName name="cknc" localSheetId="9">'[23]lam-moi'!#REF!</definedName>
    <definedName name="ckvl" localSheetId="9">'[23]lam-moi'!#REF!</definedName>
    <definedName name="CL" localSheetId="9">#REF!</definedName>
    <definedName name="CLTMP" localSheetId="9">[45]QMCT!#REF!</definedName>
    <definedName name="clvc" localSheetId="9">#REF!</definedName>
    <definedName name="CLVC35" localSheetId="9">#REF!</definedName>
    <definedName name="CLVCTB" localSheetId="9">#REF!</definedName>
    <definedName name="CLVL" localSheetId="9">#REF!</definedName>
    <definedName name="Co" localSheetId="9">#REF!</definedName>
    <definedName name="COAT" localSheetId="9">'[4]PNT-QUOT-#3'!#REF!</definedName>
    <definedName name="Code" localSheetId="9" hidden="1">#REF!</definedName>
    <definedName name="Cöï_ly_vaän_chuyeãn" localSheetId="9">#REF!</definedName>
    <definedName name="CÖÏ_LY_VAÄN_CHUYEÅN" localSheetId="9">#REF!</definedName>
    <definedName name="COMMON" localSheetId="9">#REF!</definedName>
    <definedName name="Company" localSheetId="9">#REF!</definedName>
    <definedName name="company_name" localSheetId="9">#REF!</definedName>
    <definedName name="COMPARATIVO" localSheetId="9">#REF!</definedName>
    <definedName name="CON_EQP_COS" localSheetId="9">#REF!</definedName>
    <definedName name="CON_EQP_COST" localSheetId="9">#REF!</definedName>
    <definedName name="Concrete" localSheetId="9">'[50]DGchitiet '!#REF!</definedName>
    <definedName name="cong_bq" localSheetId="9">'[27]truc tiep'!#REF!</definedName>
    <definedName name="cong_bv" localSheetId="9">'[27]truc tiep'!#REF!</definedName>
    <definedName name="cong_ck" localSheetId="9">'[27]truc tiep'!#REF!</definedName>
    <definedName name="cong_d1" localSheetId="9">'[27]truc tiep'!#REF!</definedName>
    <definedName name="cong_d2" localSheetId="9">'[27]truc tiep'!#REF!</definedName>
    <definedName name="cong_d3" localSheetId="9">'[27]truc tiep'!#REF!</definedName>
    <definedName name="cong_dl" localSheetId="9">'[27]truc tiep'!#REF!</definedName>
    <definedName name="Cong_HM_DTCT" localSheetId="9">#REF!</definedName>
    <definedName name="cong_kcs" localSheetId="9">'[27]truc tiep'!#REF!</definedName>
    <definedName name="Cong_M_DTCT" localSheetId="9">#REF!</definedName>
    <definedName name="cong_nb" localSheetId="9">'[27]truc tiep'!#REF!</definedName>
    <definedName name="Cong_NC_DTCT" localSheetId="9">#REF!</definedName>
    <definedName name="cong_ngio" localSheetId="9">'[27]truc tiep'!#REF!</definedName>
    <definedName name="cong_nv" localSheetId="9">'[27]truc tiep'!#REF!</definedName>
    <definedName name="cong_t3" localSheetId="9">'[27]truc tiep'!#REF!</definedName>
    <definedName name="cong_t4" localSheetId="9">'[27]truc tiep'!#REF!</definedName>
    <definedName name="cong_t5" localSheetId="9">'[27]truc tiep'!#REF!</definedName>
    <definedName name="cong_t6" localSheetId="9">'[27]truc tiep'!#REF!</definedName>
    <definedName name="cong_tc" localSheetId="9">'[27]truc tiep'!#REF!</definedName>
    <definedName name="cong_tm" localSheetId="9">'[27]truc tiep'!#REF!</definedName>
    <definedName name="Cong_VL_DTCT" localSheetId="9">#REF!</definedName>
    <definedName name="cong_vs" localSheetId="9">'[27]truc tiep'!#REF!</definedName>
    <definedName name="cong_xh" localSheetId="9">'[27]truc tiep'!#REF!</definedName>
    <definedName name="cong1x15" localSheetId="9">[23]giathanh1!#REF!</definedName>
    <definedName name="CONST_EQ" localSheetId="9">#REF!</definedName>
    <definedName name="CONSUMOACUMULAD" localSheetId="9">#REF!</definedName>
    <definedName name="consumomes" localSheetId="9">#REF!</definedName>
    <definedName name="COSTO" localSheetId="9">#REF!</definedName>
    <definedName name="Country" localSheetId="9">#REF!</definedName>
    <definedName name="COVER" localSheetId="9">#REF!</definedName>
    <definedName name="CPC" localSheetId="9">#REF!</definedName>
    <definedName name="cplhsmt" localSheetId="9">[56]!cplhsmt</definedName>
    <definedName name="cptdhsmt" localSheetId="9">[56]!cptdhsmt</definedName>
    <definedName name="cptdtdt" localSheetId="9">[56]!cptdtdt</definedName>
    <definedName name="cptdtkkt" localSheetId="9">[56]!cptdtkkt</definedName>
    <definedName name="CPVC100" localSheetId="9">'[57]TONG HOP VL-NC'!#REF!</definedName>
    <definedName name="CPVC35" localSheetId="9">#REF!</definedName>
    <definedName name="CPVCDN" localSheetId="9">#REF!</definedName>
    <definedName name="CRD" localSheetId="9">#REF!</definedName>
    <definedName name="_xlnm.Criteria" localSheetId="9">[59]SILICATE!#REF!</definedName>
    <definedName name="CRITINST" localSheetId="9">#REF!</definedName>
    <definedName name="CRITPURC" localSheetId="9">#REF!</definedName>
    <definedName name="CRS" localSheetId="9">#REF!</definedName>
    <definedName name="CS" localSheetId="9">#REF!</definedName>
    <definedName name="CS_10" localSheetId="9">#REF!</definedName>
    <definedName name="CS_100" localSheetId="9">#REF!</definedName>
    <definedName name="CS_10S" localSheetId="9">#REF!</definedName>
    <definedName name="CS_120" localSheetId="9">#REF!</definedName>
    <definedName name="CS_140" localSheetId="9">#REF!</definedName>
    <definedName name="CS_160" localSheetId="9">#REF!</definedName>
    <definedName name="CS_20" localSheetId="9">#REF!</definedName>
    <definedName name="CS_30" localSheetId="9">#REF!</definedName>
    <definedName name="CS_40" localSheetId="9">#REF!</definedName>
    <definedName name="CS_40S" localSheetId="9">#REF!</definedName>
    <definedName name="CS_5S" localSheetId="9">#REF!</definedName>
    <definedName name="CS_60" localSheetId="9">#REF!</definedName>
    <definedName name="CS_80" localSheetId="9">#REF!</definedName>
    <definedName name="CS_80S" localSheetId="9">#REF!</definedName>
    <definedName name="CS_STD" localSheetId="9">#REF!</definedName>
    <definedName name="CS_XS" localSheetId="9">#REF!</definedName>
    <definedName name="CS_XXS" localSheetId="9">#REF!</definedName>
    <definedName name="csd3p" localSheetId="9">#REF!</definedName>
    <definedName name="csddg1p" localSheetId="9">#REF!</definedName>
    <definedName name="csddt1p" localSheetId="9">#REF!</definedName>
    <definedName name="csht3p" localSheetId="9">#REF!</definedName>
    <definedName name="ctdn9697" localSheetId="9">#REF!</definedName>
    <definedName name="cti3x15" localSheetId="9">[23]giathanh1!#REF!</definedName>
    <definedName name="ctiep" localSheetId="9">#REF!</definedName>
    <definedName name="CTIET" localSheetId="9">#REF!</definedName>
    <definedName name="culy1" localSheetId="9">[23]DONGIA!#REF!</definedName>
    <definedName name="culy2" localSheetId="9">[23]DONGIA!#REF!</definedName>
    <definedName name="culy3" localSheetId="9">[23]DONGIA!#REF!</definedName>
    <definedName name="culy4" localSheetId="9">[23]DONGIA!#REF!</definedName>
    <definedName name="culy5" localSheetId="9">[23]DONGIA!#REF!</definedName>
    <definedName name="cuoc" localSheetId="9">[23]DONGIA!#REF!</definedName>
    <definedName name="CURRENCY" localSheetId="9">#REF!</definedName>
    <definedName name="CX" localSheetId="9">#REF!</definedName>
    <definedName name="cxhtnc" localSheetId="9">'[23]lam-moi'!#REF!</definedName>
    <definedName name="cxhtvl" localSheetId="9">'[23]lam-moi'!#REF!</definedName>
    <definedName name="cxnc" localSheetId="9">'[23]lam-moi'!#REF!</definedName>
    <definedName name="cxvl" localSheetId="9">'[23]lam-moi'!#REF!</definedName>
    <definedName name="cxxnc" localSheetId="9">'[23]lam-moi'!#REF!</definedName>
    <definedName name="cxxvl" localSheetId="9">'[23]lam-moi'!#REF!</definedName>
    <definedName name="CY" localSheetId="9">#REF!</definedName>
    <definedName name="D_7101A_B" localSheetId="9">#REF!</definedName>
    <definedName name="D1x49" localSheetId="9">[23]chitimc!#REF!</definedName>
    <definedName name="D1x49x49" localSheetId="9">[23]chitimc!#REF!</definedName>
    <definedName name="d24nc" localSheetId="9">'[23]lam-moi'!#REF!</definedName>
    <definedName name="d24vl" localSheetId="9">'[23]lam-moi'!#REF!</definedName>
    <definedName name="danhmuc" localSheetId="9">#REF!</definedName>
    <definedName name="dat" localSheetId="9">'[67]Bang 2B'!#REF!</definedName>
    <definedName name="data" localSheetId="9">#REF!</definedName>
    <definedName name="DATA_DATA2_List" localSheetId="9">#REF!</definedName>
    <definedName name="DATA1" localSheetId="9">[68]Sheet1!#REF!</definedName>
    <definedName name="DATA11" localSheetId="9">[68]Sheet1!#REF!</definedName>
    <definedName name="DATA12" localSheetId="9">[68]Sheet1!#REF!</definedName>
    <definedName name="DATA13" localSheetId="9">[68]Sheet1!#REF!</definedName>
    <definedName name="DATA14" localSheetId="9">[68]Sheet1!#REF!</definedName>
    <definedName name="DATA16" localSheetId="9">[68]Sheet1!#REF!</definedName>
    <definedName name="DATA17" localSheetId="9">[68]Sheet1!#REF!</definedName>
    <definedName name="DATA18" localSheetId="9">[68]Sheet1!#REF!</definedName>
    <definedName name="DATA2" localSheetId="9">[68]Sheet1!#REF!</definedName>
    <definedName name="Data41" localSheetId="9">#REF!</definedName>
    <definedName name="DATA5" localSheetId="9">[68]Sheet1!#REF!</definedName>
    <definedName name="DATA9" localSheetId="9">[68]Sheet1!#REF!</definedName>
    <definedName name="Database" localSheetId="9" hidden="1">#REF!</definedName>
    <definedName name="database2" localSheetId="9">#REF!</definedName>
    <definedName name="database3" localSheetId="9">#REF!</definedName>
    <definedName name="DataFilter" localSheetId="9">[69]!DataFilter</definedName>
    <definedName name="DataNums" localSheetId="9">[70]!DataNums</definedName>
    <definedName name="DataSort" localSheetId="9">[69]!DataSort</definedName>
    <definedName name="DataText" localSheetId="9">[70]!DataText</definedName>
    <definedName name="DATATKDT" localSheetId="9">#REF!</definedName>
    <definedName name="DataYr" localSheetId="9">[70]!DataYr</definedName>
    <definedName name="DAY" localSheetId="9">DAY</definedName>
    <definedName name="DD" localSheetId="9">#REF!</definedName>
    <definedName name="dd3pctnc" localSheetId="9">'[23]lam-moi'!#REF!</definedName>
    <definedName name="dd3pctvl" localSheetId="9">'[23]lam-moi'!#REF!</definedName>
    <definedName name="dd3plmvl" localSheetId="9">'[23]lam-moi'!#REF!</definedName>
    <definedName name="dd3pnc" localSheetId="9">'[23]lam-moi'!#REF!</definedName>
    <definedName name="dd3pvl" localSheetId="9">'[23]lam-moi'!#REF!</definedName>
    <definedName name="DDAY" localSheetId="9">#REF!</definedName>
    <definedName name="DDD" localSheetId="9">#REF!</definedName>
    <definedName name="DDDD" localSheetId="9">#REF!</definedName>
    <definedName name="ddhtnc" localSheetId="9">'[23]lam-moi'!#REF!</definedName>
    <definedName name="ddhtvl" localSheetId="9">'[23]lam-moi'!#REF!</definedName>
    <definedName name="ddt2nc" localSheetId="9">[23]gtrinh!#REF!</definedName>
    <definedName name="ddt2vl" localSheetId="9">[23]gtrinh!#REF!</definedName>
    <definedName name="ddtd3pnc" localSheetId="9">'[23]thao-go'!#REF!</definedName>
    <definedName name="den_bu" localSheetId="9">#REF!</definedName>
    <definedName name="DescQtr" localSheetId="9">[70]!DescQtr</definedName>
    <definedName name="DescText" localSheetId="9">[70]!DescText</definedName>
    <definedName name="DescYr" localSheetId="9">[70]!DescYr</definedName>
    <definedName name="DGCTI592" localSheetId="9">#REF!</definedName>
    <definedName name="DGNC" localSheetId="9">#REF!</definedName>
    <definedName name="DGTV" localSheetId="9">#REF!</definedName>
    <definedName name="dgvc" localSheetId="9">#REF!</definedName>
    <definedName name="DGVT" localSheetId="9">#REF!</definedName>
    <definedName name="DIARIO46" localSheetId="9">#REF!</definedName>
    <definedName name="DIARIO47" localSheetId="9">#REF!</definedName>
    <definedName name="didi" localSheetId="9">#REF!</definedName>
    <definedName name="directlabor" localSheetId="9">#REF!</definedName>
    <definedName name="Discount" localSheetId="9" hidden="1">#REF!</definedName>
    <definedName name="display_area_2" localSheetId="9" hidden="1">#REF!</definedName>
    <definedName name="DL15HT" localSheetId="9">'[9]TONGKE-HT'!#REF!</definedName>
    <definedName name="DL16HT" localSheetId="9">'[9]TONGKE-HT'!#REF!</definedName>
    <definedName name="DL19HT" localSheetId="9">'[9]TONGKE-HT'!#REF!</definedName>
    <definedName name="DL20HT" localSheetId="9">'[9]TONGKE-HT'!#REF!</definedName>
    <definedName name="DLCC" localSheetId="9">#REF!</definedName>
    <definedName name="DM" localSheetId="9">#REF!</definedName>
    <definedName name="dobt" localSheetId="9">#REF!</definedName>
    <definedName name="DONVI" localSheetId="9">OFFSET([84]DONVIBAN!$A$1,1,0,COUNTA([84]DONVIBAN!$A:$A)-1,5)</definedName>
    <definedName name="DONVIDG" localSheetId="9">OFFSET([84]NGUON!$D:$D,COUNTIF([84]NGUON!$D:$D,"&lt;&gt;0")-1,0,1)</definedName>
    <definedName name="DoorWindow" localSheetId="9">'[50]DGchitiet '!#REF!</definedName>
    <definedName name="DS1p1vc" localSheetId="9">#REF!</definedName>
    <definedName name="ds1p2nc" localSheetId="9">#REF!</definedName>
    <definedName name="ds1p2vc" localSheetId="9">#REF!</definedName>
    <definedName name="ds1p2vl" localSheetId="9">#REF!</definedName>
    <definedName name="ds1pnc" localSheetId="9">#REF!</definedName>
    <definedName name="ds1pvl" localSheetId="9">#REF!</definedName>
    <definedName name="ds3pctnc" localSheetId="9">#REF!</definedName>
    <definedName name="ds3pctvc" localSheetId="9">#REF!</definedName>
    <definedName name="ds3pctvl" localSheetId="9">#REF!</definedName>
    <definedName name="ds3pmnc" localSheetId="9">#REF!</definedName>
    <definedName name="ds3pmvc" localSheetId="9">#REF!</definedName>
    <definedName name="ds3pmvl" localSheetId="9">#REF!</definedName>
    <definedName name="ds3pnc" localSheetId="9">#REF!</definedName>
    <definedName name="ds3pvl" localSheetId="9">#REF!</definedName>
    <definedName name="dsct3pnc" localSheetId="9">#REF!</definedName>
    <definedName name="dsct3pvl" localSheetId="9">#REF!</definedName>
    <definedName name="DSPK1p1nc" localSheetId="9">#REF!</definedName>
    <definedName name="DSPK1p1vl" localSheetId="9">#REF!</definedName>
    <definedName name="DSPK1pnc" localSheetId="9">#REF!</definedName>
    <definedName name="DSPK1pvl" localSheetId="9">#REF!</definedName>
    <definedName name="dss" localSheetId="9" hidden="1">#REF!</definedName>
    <definedName name="DSTD_Clear" localSheetId="9">DSTD_Clear</definedName>
    <definedName name="DSUMDATA" localSheetId="9">#REF!</definedName>
    <definedName name="dt" localSheetId="9">#REF!</definedName>
    <definedName name="dt_vtsau" localSheetId="9">'[86]Chi tiet &amp; Don gia'!#REF!</definedName>
    <definedName name="dtbinhtam" localSheetId="9">'[86]Chi tiet &amp; Don gia'!#REF!</definedName>
    <definedName name="dtdnb_tcdsp" localSheetId="9">'[86]Chi tiet &amp; Don gia'!#REF!</definedName>
    <definedName name="dtdt" localSheetId="9">#REF!</definedName>
    <definedName name="DUIJIAYOU" localSheetId="9">#REF!</definedName>
    <definedName name="duong1" localSheetId="9">[23]DONGIA!#REF!</definedName>
    <definedName name="duong2" localSheetId="9">[23]DONGIA!#REF!</definedName>
    <definedName name="duong3" localSheetId="9">[23]DONGIA!#REF!</definedName>
    <definedName name="duong4" localSheetId="9">[23]DONGIA!#REF!</definedName>
    <definedName name="duong5" localSheetId="9">[23]DONGIA!#REF!</definedName>
    <definedName name="e" localSheetId="9" hidden="1">#REF!</definedName>
    <definedName name="E_032XN" localSheetId="9">#REF!</definedName>
    <definedName name="E_069" localSheetId="9">#REF!</definedName>
    <definedName name="E206." localSheetId="9">#REF!</definedName>
    <definedName name="Earthwork" localSheetId="9">'[50]DGchitiet '!#REF!</definedName>
    <definedName name="EE" localSheetId="9">#REF!</definedName>
    <definedName name="Email" localSheetId="9">#REF!</definedName>
    <definedName name="End_1" localSheetId="9">#REF!</definedName>
    <definedName name="End_10" localSheetId="9">#REF!</definedName>
    <definedName name="End_11" localSheetId="9">#REF!</definedName>
    <definedName name="End_12" localSheetId="9">#REF!</definedName>
    <definedName name="End_13" localSheetId="9">#REF!</definedName>
    <definedName name="End_2" localSheetId="9">#REF!</definedName>
    <definedName name="End_3" localSheetId="9">#REF!</definedName>
    <definedName name="End_4" localSheetId="9">#REF!</definedName>
    <definedName name="End_5" localSheetId="9">#REF!</definedName>
    <definedName name="End_6" localSheetId="9">#REF!</definedName>
    <definedName name="End_7" localSheetId="9">#REF!</definedName>
    <definedName name="End_8" localSheetId="9">#REF!</definedName>
    <definedName name="End_9" localSheetId="9">#REF!</definedName>
    <definedName name="_xlnm.Extract" localSheetId="9">[59]SILICATE!#REF!</definedName>
    <definedName name="f" localSheetId="9">#REF!</definedName>
    <definedName name="f92F56" localSheetId="9">[23]dtxl!#REF!</definedName>
    <definedName name="FACTOR" localSheetId="9">#REF!</definedName>
    <definedName name="Fax" localSheetId="9">#REF!</definedName>
    <definedName name="FCode" localSheetId="9" hidden="1">#REF!</definedName>
    <definedName name="February" localSheetId="9">#REF!</definedName>
    <definedName name="FF" localSheetId="9">#REF!</definedName>
    <definedName name="fff" localSheetId="9">#REF!</definedName>
    <definedName name="FFROHS" localSheetId="9">#REF!</definedName>
    <definedName name="FFROHSCHUKU" localSheetId="9">#REF!</definedName>
    <definedName name="FinishWork" localSheetId="9">'[50]DGchitiet '!#REF!</definedName>
    <definedName name="FJ" localSheetId="9">#REF!</definedName>
    <definedName name="FP" localSheetId="9">'[4]COAT&amp;WRAP-QIOT-#3'!#REF!</definedName>
    <definedName name="Full" localSheetId="9">[45]QMCT!#REF!</definedName>
    <definedName name="G" localSheetId="9">#REF!</definedName>
    <definedName name="G_ME" localSheetId="9">#REF!</definedName>
    <definedName name="g40g40" localSheetId="9">[90]tuong!#REF!</definedName>
    <definedName name="GG" localSheetId="9">#REF!</definedName>
    <definedName name="GH" localSheetId="9">#REF!</definedName>
    <definedName name="gia" localSheetId="9">#REF!</definedName>
    <definedName name="Gia_CT" localSheetId="9">#REF!</definedName>
    <definedName name="gia_tien" localSheetId="9">#REF!</definedName>
    <definedName name="gia_tien_BTN" localSheetId="9">#REF!</definedName>
    <definedName name="Gia_VT" localSheetId="9">#REF!</definedName>
    <definedName name="GIAVLIEUTN" localSheetId="9">#REF!</definedName>
    <definedName name="GiaVon" localSheetId="9">'[10]HD-XUAT'!#REF!</definedName>
    <definedName name="gica_bq" localSheetId="9">'[27]truc tiep'!#REF!</definedName>
    <definedName name="gica_bv" localSheetId="9">'[27]truc tiep'!#REF!</definedName>
    <definedName name="gica_ck" localSheetId="9">'[27]truc tiep'!#REF!</definedName>
    <definedName name="gica_d1" localSheetId="9">'[27]truc tiep'!#REF!</definedName>
    <definedName name="gica_d2" localSheetId="9">'[27]truc tiep'!#REF!</definedName>
    <definedName name="gica_d3" localSheetId="9">'[27]truc tiep'!#REF!</definedName>
    <definedName name="gica_dl" localSheetId="9">'[27]truc tiep'!#REF!</definedName>
    <definedName name="gica_kcs" localSheetId="9">'[27]truc tiep'!#REF!</definedName>
    <definedName name="gica_nb" localSheetId="9">'[27]truc tiep'!#REF!</definedName>
    <definedName name="gica_ngio" localSheetId="9">'[27]truc tiep'!#REF!</definedName>
    <definedName name="gica_nv" localSheetId="9">'[27]truc tiep'!#REF!</definedName>
    <definedName name="gica_t3" localSheetId="9">'[27]truc tiep'!#REF!</definedName>
    <definedName name="gica_t4" localSheetId="9">'[27]truc tiep'!#REF!</definedName>
    <definedName name="gica_t5" localSheetId="9">'[27]truc tiep'!#REF!</definedName>
    <definedName name="gica_t6" localSheetId="9">'[27]truc tiep'!#REF!</definedName>
    <definedName name="gica_tc" localSheetId="9">'[27]truc tiep'!#REF!</definedName>
    <definedName name="gica_tm" localSheetId="9">'[27]truc tiep'!#REF!</definedName>
    <definedName name="gica_vs" localSheetId="9">'[27]truc tiep'!#REF!</definedName>
    <definedName name="gica_xh" localSheetId="9">'[27]truc tiep'!#REF!</definedName>
    <definedName name="gio_bq" localSheetId="9">'[27]truc tiep'!#REF!</definedName>
    <definedName name="gio_d1" localSheetId="9">'[27]truc tiep'!#REF!</definedName>
    <definedName name="gio_d2" localSheetId="9">'[27]truc tiep'!#REF!</definedName>
    <definedName name="gio_d3" localSheetId="9">'[27]truc tiep'!#REF!</definedName>
    <definedName name="gio_dl" localSheetId="9">'[27]truc tiep'!#REF!</definedName>
    <definedName name="gio_kcs" localSheetId="9">'[27]truc tiep'!#REF!</definedName>
    <definedName name="gio_ngio" localSheetId="9">'[27]truc tiep'!#REF!</definedName>
    <definedName name="gio_t3" localSheetId="9">'[27]truc tiep'!#REF!</definedName>
    <definedName name="gio_t4" localSheetId="9">'[27]truc tiep'!#REF!</definedName>
    <definedName name="gio_t5" localSheetId="9">'[27]truc tiep'!#REF!</definedName>
    <definedName name="gio_t6" localSheetId="9">'[27]truc tiep'!#REF!</definedName>
    <definedName name="gio_vs" localSheetId="9">'[27]truc tiep'!#REF!</definedName>
    <definedName name="gio_xh" localSheetId="9">'[27]truc tiep'!#REF!</definedName>
    <definedName name="Giocong" localSheetId="9">#REF!</definedName>
    <definedName name="gl3p" localSheetId="9">#REF!</definedName>
    <definedName name="Glazing" localSheetId="9">'[50]DGchitiet '!#REF!</definedName>
    <definedName name="GPT_GROUNDING_PT" localSheetId="9">'[93]NEW-PANEL'!#REF!</definedName>
    <definedName name="GROSS" localSheetId="9">#REF!</definedName>
    <definedName name="GROUP" localSheetId="9">#REF!</definedName>
    <definedName name="gsktxd" localSheetId="9">[56]!gsktxd</definedName>
    <definedName name="GT" localSheetId="9">#REF!</definedName>
    <definedName name="GTXL" localSheetId="9">#REF!</definedName>
    <definedName name="GuidText" localSheetId="9">#REF!</definedName>
    <definedName name="h" localSheetId="9" hidden="1">#REF!</definedName>
    <definedName name="H_THUCHTHH" localSheetId="9">#REF!</definedName>
    <definedName name="H_THUCTT" localSheetId="9">#REF!</definedName>
    <definedName name="HDCCT" localSheetId="9">[45]QMCT!#REF!</definedName>
    <definedName name="HDCD" localSheetId="9">[45]QMCT!#REF!</definedName>
    <definedName name="heä_soá_sình_laày" localSheetId="9">#REF!</definedName>
    <definedName name="HG" localSheetId="9">#REF!</definedName>
    <definedName name="HH" localSheetId="9">#REF!</definedName>
    <definedName name="HH15HT" localSheetId="9">'[9]TONGKE-HT'!#REF!</definedName>
    <definedName name="HH16HT" localSheetId="9">'[9]TONGKE-HT'!#REF!</definedName>
    <definedName name="HH19HT" localSheetId="9">'[9]TONGKE-HT'!#REF!</definedName>
    <definedName name="HH20HT" localSheetId="9">'[9]TONGKE-HT'!#REF!</definedName>
    <definedName name="hhhh" localSheetId="9">#REF!</definedName>
    <definedName name="HHTT" localSheetId="9">#REF!</definedName>
    <definedName name="HiddenRows" localSheetId="9" hidden="1">#REF!</definedName>
    <definedName name="hien" localSheetId="9">#REF!</definedName>
    <definedName name="HOME_MANP" localSheetId="9">#REF!</definedName>
    <definedName name="HOMEOFFICE_COST" localSheetId="9">#REF!</definedName>
    <definedName name="hoten" localSheetId="9">#REF!</definedName>
    <definedName name="Hoü_vaì_tãn" localSheetId="9">#REF!</definedName>
    <definedName name="hraiu_bottom" localSheetId="9">'[34]Financ. Overview'!#REF!</definedName>
    <definedName name="HSBJ" localSheetId="9">#REF!</definedName>
    <definedName name="hsdc" localSheetId="9">#REF!</definedName>
    <definedName name="hsdc1" localSheetId="9">#REF!</definedName>
    <definedName name="HSDD" localSheetId="9">[96]phuluc1!#REF!</definedName>
    <definedName name="HSDN" localSheetId="9">#REF!</definedName>
    <definedName name="HSHH" localSheetId="9">#REF!</definedName>
    <definedName name="HSHHUT" localSheetId="9">#REF!</definedName>
    <definedName name="hsk" localSheetId="9">#REF!</definedName>
    <definedName name="hskd" localSheetId="9">#REF!</definedName>
    <definedName name="HSKJ" localSheetId="9">#REF!</definedName>
    <definedName name="hskk" localSheetId="9">#REF!</definedName>
    <definedName name="HSKK35" localSheetId="9">#REF!</definedName>
    <definedName name="hslx" localSheetId="9">#REF!</definedName>
    <definedName name="hslxh" localSheetId="9">#REF!</definedName>
    <definedName name="HSLXP" localSheetId="9">#REF!</definedName>
    <definedName name="HSSL" localSheetId="9">#REF!</definedName>
    <definedName name="HSVC1" localSheetId="9">#REF!</definedName>
    <definedName name="HSVC2" localSheetId="9">#REF!</definedName>
    <definedName name="HSVC3" localSheetId="9">#REF!</definedName>
    <definedName name="HT" localSheetId="9">#REF!</definedName>
    <definedName name="ht25nc" localSheetId="9">'[23]lam-moi'!#REF!</definedName>
    <definedName name="ht25vl" localSheetId="9">'[23]lam-moi'!#REF!</definedName>
    <definedName name="ht325nc" localSheetId="9">'[23]lam-moi'!#REF!</definedName>
    <definedName name="ht325vl" localSheetId="9">'[23]lam-moi'!#REF!</definedName>
    <definedName name="ht37k" localSheetId="9">'[23]lam-moi'!#REF!</definedName>
    <definedName name="ht37nc" localSheetId="9">'[23]lam-moi'!#REF!</definedName>
    <definedName name="ht50nc" localSheetId="9">'[23]lam-moi'!#REF!</definedName>
    <definedName name="ht50vl" localSheetId="9">'[23]lam-moi'!#REF!</definedName>
    <definedName name="HTHH" localSheetId="9">#REF!</definedName>
    <definedName name="HTNC" localSheetId="9">#REF!</definedName>
    <definedName name="HTVL" localSheetId="9">#REF!</definedName>
    <definedName name="hvac" localSheetId="9">'[34]Financ. Overview'!#REF!</definedName>
    <definedName name="HY" localSheetId="9">#REF!</definedName>
    <definedName name="I" localSheetId="9">#REF!</definedName>
    <definedName name="I2É6" localSheetId="9">[23]chitimc!#REF!</definedName>
    <definedName name="IDLAB_COST" localSheetId="9">#REF!</definedName>
    <definedName name="II" localSheetId="9">#REF!</definedName>
    <definedName name="IND_LAB" localSheetId="9">#REF!</definedName>
    <definedName name="INDMANP" localSheetId="9">#REF!</definedName>
    <definedName name="InteriorWork" localSheetId="9">'[50]DGchitiet '!#REF!</definedName>
    <definedName name="IO" localSheetId="9">'[4]COAT&amp;WRAP-QIOT-#3'!#REF!</definedName>
    <definedName name="IV" localSheetId="9">#REF!</definedName>
    <definedName name="j" localSheetId="9">#REF!</definedName>
    <definedName name="j356C8" localSheetId="9">#REF!</definedName>
    <definedName name="ja" localSheetId="9">#REF!</definedName>
    <definedName name="JAN" localSheetId="9">#REF!</definedName>
    <definedName name="JANBAOJIA" localSheetId="9">#REF!</definedName>
    <definedName name="JANBAOJIATWO" localSheetId="9">#REF!</definedName>
    <definedName name="JANCHUKU" localSheetId="9">#REF!</definedName>
    <definedName name="January" localSheetId="9">#REF!</definedName>
    <definedName name="JBAOJIA" localSheetId="9">#REF!</definedName>
    <definedName name="JCHUKU" localSheetId="9">#REF!</definedName>
    <definedName name="JIAGE" localSheetId="9">#REF!</definedName>
    <definedName name="JIAYO" localSheetId="9">#REF!</definedName>
    <definedName name="JJ" localSheetId="9">#REF!</definedName>
    <definedName name="JJJ" localSheetId="9">#REF!</definedName>
    <definedName name="JP" localSheetId="9">#REF!</definedName>
    <definedName name="JS" localSheetId="9">#REF!</definedName>
    <definedName name="JY" localSheetId="9">#REF!</definedName>
    <definedName name="K" localSheetId="9">#REF!</definedName>
    <definedName name="K_1" localSheetId="9">[98]!K_1</definedName>
    <definedName name="K_2" localSheetId="9">[98]!K_2</definedName>
    <definedName name="k2b" localSheetId="9">#REF!</definedName>
    <definedName name="kcong" localSheetId="9">#REF!</definedName>
    <definedName name="KEKK" localSheetId="9">#REF!</definedName>
    <definedName name="KH" localSheetId="9">#REF!</definedName>
    <definedName name="KH_Chang" localSheetId="9">#REF!</definedName>
    <definedName name="kkk" localSheetId="9" hidden="1">#REF!</definedName>
    <definedName name="KKKK" localSheetId="9" hidden="1">#REF!</definedName>
    <definedName name="kkkkk" localSheetId="9" hidden="1">#REF!</definedName>
    <definedName name="kl_ME" localSheetId="9">#REF!</definedName>
    <definedName name="kldd1p" localSheetId="9">'[23]#REF'!#REF!</definedName>
    <definedName name="kldd3p" localSheetId="9">'[23]lam-moi'!#REF!</definedName>
    <definedName name="KLTHDN" localSheetId="9">#REF!</definedName>
    <definedName name="KLVANKHUON" localSheetId="9">#REF!</definedName>
    <definedName name="kmong" localSheetId="9">[23]giathanh1!#REF!</definedName>
    <definedName name="kp1ph" localSheetId="9">#REF!</definedName>
    <definedName name="KSTK" localSheetId="9">#REF!</definedName>
    <definedName name="KUCHUN" localSheetId="9">#REF!</definedName>
    <definedName name="KVC" localSheetId="9">#REF!</definedName>
    <definedName name="L_mong" localSheetId="9">#REF!</definedName>
    <definedName name="lanh_bq" localSheetId="9">'[27]truc tiep'!#REF!</definedName>
    <definedName name="lanh_bv" localSheetId="9">'[27]truc tiep'!#REF!</definedName>
    <definedName name="lanh_ck" localSheetId="9">'[27]truc tiep'!#REF!</definedName>
    <definedName name="lanh_d1" localSheetId="9">'[27]truc tiep'!#REF!</definedName>
    <definedName name="lanh_d2" localSheetId="9">'[27]truc tiep'!#REF!</definedName>
    <definedName name="lanh_d3" localSheetId="9">'[27]truc tiep'!#REF!</definedName>
    <definedName name="lanh_dl" localSheetId="9">'[27]truc tiep'!#REF!</definedName>
    <definedName name="lanh_kcs" localSheetId="9">'[27]truc tiep'!#REF!</definedName>
    <definedName name="lanh_nb" localSheetId="9">'[27]truc tiep'!#REF!</definedName>
    <definedName name="lanh_ngio" localSheetId="9">'[27]truc tiep'!#REF!</definedName>
    <definedName name="lanh_nv" localSheetId="9">'[27]truc tiep'!#REF!</definedName>
    <definedName name="lanh_t3" localSheetId="9">'[27]truc tiep'!#REF!</definedName>
    <definedName name="lanh_t4" localSheetId="9">'[27]truc tiep'!#REF!</definedName>
    <definedName name="lanh_t5" localSheetId="9">'[27]truc tiep'!#REF!</definedName>
    <definedName name="lanh_t6" localSheetId="9">'[27]truc tiep'!#REF!</definedName>
    <definedName name="lanh_tc" localSheetId="9">'[27]truc tiep'!#REF!</definedName>
    <definedName name="lanh_tm" localSheetId="9">'[27]truc tiep'!#REF!</definedName>
    <definedName name="lanh_vs" localSheetId="9">'[27]truc tiep'!#REF!</definedName>
    <definedName name="lanh_xh" localSheetId="9">'[27]truc tiep'!#REF!</definedName>
    <definedName name="lbcnckt" localSheetId="9">[103]!lbcnckt</definedName>
    <definedName name="lcb_bq" localSheetId="9">'[27]truc tiep'!#REF!</definedName>
    <definedName name="lcb_bv" localSheetId="9">'[27]truc tiep'!#REF!</definedName>
    <definedName name="lcb_ck" localSheetId="9">'[27]truc tiep'!#REF!</definedName>
    <definedName name="lcb_d1" localSheetId="9">'[27]truc tiep'!#REF!</definedName>
    <definedName name="lcb_d2" localSheetId="9">'[27]truc tiep'!#REF!</definedName>
    <definedName name="lcb_d3" localSheetId="9">'[27]truc tiep'!#REF!</definedName>
    <definedName name="lcb_dl" localSheetId="9">'[27]truc tiep'!#REF!</definedName>
    <definedName name="lcb_kcs" localSheetId="9">'[27]truc tiep'!#REF!</definedName>
    <definedName name="lcb_nb" localSheetId="9">'[27]truc tiep'!#REF!</definedName>
    <definedName name="lcb_ngio" localSheetId="9">'[27]truc tiep'!#REF!</definedName>
    <definedName name="lcb_nv" localSheetId="9">'[27]truc tiep'!#REF!</definedName>
    <definedName name="lcb_t3" localSheetId="9">'[27]truc tiep'!#REF!</definedName>
    <definedName name="lcb_t4" localSheetId="9">'[27]truc tiep'!#REF!</definedName>
    <definedName name="lcb_t5" localSheetId="9">'[27]truc tiep'!#REF!</definedName>
    <definedName name="lcb_t6" localSheetId="9">'[27]truc tiep'!#REF!</definedName>
    <definedName name="lcb_tc" localSheetId="9">'[27]truc tiep'!#REF!</definedName>
    <definedName name="lcb_tm" localSheetId="9">'[27]truc tiep'!#REF!</definedName>
    <definedName name="lcb_vs" localSheetId="9">'[27]truc tiep'!#REF!</definedName>
    <definedName name="lcb_xh" localSheetId="9">'[27]truc tiep'!#REF!</definedName>
    <definedName name="le_bq" localSheetId="9">'[27]truc tiep'!#REF!</definedName>
    <definedName name="le_bv" localSheetId="9">'[27]truc tiep'!#REF!</definedName>
    <definedName name="le_ck" localSheetId="9">'[27]truc tiep'!#REF!</definedName>
    <definedName name="le_d1" localSheetId="9">'[27]truc tiep'!#REF!</definedName>
    <definedName name="le_d2" localSheetId="9">'[27]truc tiep'!#REF!</definedName>
    <definedName name="le_d3" localSheetId="9">'[27]truc tiep'!#REF!</definedName>
    <definedName name="le_dl" localSheetId="9">'[27]truc tiep'!#REF!</definedName>
    <definedName name="le_kcs" localSheetId="9">'[27]truc tiep'!#REF!</definedName>
    <definedName name="le_nb" localSheetId="9">'[27]truc tiep'!#REF!</definedName>
    <definedName name="le_ngio" localSheetId="9">'[27]truc tiep'!#REF!</definedName>
    <definedName name="le_nv" localSheetId="9">'[27]truc tiep'!#REF!</definedName>
    <definedName name="le_t3" localSheetId="9">'[27]truc tiep'!#REF!</definedName>
    <definedName name="le_t4" localSheetId="9">'[27]truc tiep'!#REF!</definedName>
    <definedName name="le_t5" localSheetId="9">'[27]truc tiep'!#REF!</definedName>
    <definedName name="le_t6" localSheetId="9">'[27]truc tiep'!#REF!</definedName>
    <definedName name="le_tc" localSheetId="9">'[27]truc tiep'!#REF!</definedName>
    <definedName name="le_tm" localSheetId="9">'[27]truc tiep'!#REF!</definedName>
    <definedName name="le_vs" localSheetId="9">'[27]truc tiep'!#REF!</definedName>
    <definedName name="le_xh" localSheetId="9">'[27]truc tiep'!#REF!</definedName>
    <definedName name="LINE" localSheetId="9">#REF!</definedName>
    <definedName name="list" localSheetId="9">#REF!</definedName>
    <definedName name="list01" localSheetId="9">#REF!</definedName>
    <definedName name="list02" localSheetId="9">#REF!</definedName>
    <definedName name="list03" localSheetId="9">#REF!</definedName>
    <definedName name="list04" localSheetId="9">#REF!</definedName>
    <definedName name="list05" localSheetId="9">#REF!</definedName>
    <definedName name="list06" localSheetId="9">#REF!</definedName>
    <definedName name="LK_hathe" localSheetId="9">#REF!</definedName>
    <definedName name="LLLL" localSheetId="9">#REF!</definedName>
    <definedName name="Lmk" localSheetId="9">#REF!</definedName>
    <definedName name="LN" localSheetId="9">#REF!</definedName>
    <definedName name="Loai_TD" localSheetId="9">#REF!</definedName>
    <definedName name="LOC" localSheetId="9">#REF!</definedName>
    <definedName name="lVC" localSheetId="9">#REF!</definedName>
    <definedName name="m" localSheetId="9">#REF!</definedName>
    <definedName name="M102bnnc" localSheetId="9">#REF!</definedName>
    <definedName name="M102bnvl" localSheetId="9">#REF!</definedName>
    <definedName name="M10aa1p" localSheetId="9">#REF!</definedName>
    <definedName name="m10aamtc" localSheetId="9">#REF!</definedName>
    <definedName name="M10aanc" localSheetId="9">#REF!</definedName>
    <definedName name="M10aavc" localSheetId="9">#REF!</definedName>
    <definedName name="M10aavl" localSheetId="9">#REF!</definedName>
    <definedName name="m10anc" localSheetId="9">'[23]lam-moi'!#REF!</definedName>
    <definedName name="m10avl" localSheetId="9">'[23]lam-moi'!#REF!</definedName>
    <definedName name="M10banc" localSheetId="9">#REF!</definedName>
    <definedName name="M10bavl" localSheetId="9">#REF!</definedName>
    <definedName name="m12aanc" localSheetId="9">'[23]lam-moi'!#REF!</definedName>
    <definedName name="M12aavl" localSheetId="9">#REF!</definedName>
    <definedName name="m12anc" localSheetId="9">'[23]lam-moi'!#REF!</definedName>
    <definedName name="m12avl" localSheetId="9">'[23]lam-moi'!#REF!</definedName>
    <definedName name="M12ba3p" localSheetId="9">#REF!</definedName>
    <definedName name="M12banc" localSheetId="9">#REF!</definedName>
    <definedName name="M12bavl" localSheetId="9">#REF!</definedName>
    <definedName name="M12bb1p" localSheetId="9">#REF!</definedName>
    <definedName name="M12bbnc" localSheetId="9">#REF!</definedName>
    <definedName name="M12bbvl" localSheetId="9">#REF!</definedName>
    <definedName name="M12bnnc" localSheetId="9">#REF!</definedName>
    <definedName name="M12bnvl" localSheetId="9">#REF!</definedName>
    <definedName name="M14bb1p" localSheetId="9">#REF!</definedName>
    <definedName name="M14bbnc" localSheetId="9">#REF!</definedName>
    <definedName name="M14bbvc" localSheetId="9">#REF!</definedName>
    <definedName name="M14bbvl" localSheetId="9">#REF!</definedName>
    <definedName name="M8a" localSheetId="9">#REF!</definedName>
    <definedName name="M8aa" localSheetId="9">#REF!</definedName>
    <definedName name="m8aanc" localSheetId="9">#REF!</definedName>
    <definedName name="m8aavl" localSheetId="9">#REF!</definedName>
    <definedName name="m8amtc" localSheetId="9">#REF!</definedName>
    <definedName name="m8anc" localSheetId="9">'[23]lam-moi'!#REF!</definedName>
    <definedName name="m8avl" localSheetId="9">'[23]lam-moi'!#REF!</definedName>
    <definedName name="Ma3pnc" localSheetId="9">#REF!</definedName>
    <definedName name="Ma3pvl" localSheetId="9">#REF!</definedName>
    <definedName name="Maa3pnc" localSheetId="9">#REF!</definedName>
    <definedName name="Maa3pvl" localSheetId="9">#REF!</definedName>
    <definedName name="Macro2" localSheetId="9">#REF!</definedName>
    <definedName name="Macro3" localSheetId="9">#REF!</definedName>
    <definedName name="MADONVI" localSheetId="9">OFFSET([84]NGUON!$C:$C,COUNTA([84]NGUON!$C:$C)-1,0,1)</definedName>
    <definedName name="MAJ_CON_EQP" localSheetId="9">#REF!</definedName>
    <definedName name="MaNV" localSheetId="9">#REF!</definedName>
    <definedName name="_____________MAÕ_HAØNG">#REF!</definedName>
    <definedName name="_____________MAÕ_SOÁ_THUEÁ">#REF!</definedName>
    <definedName name="March" localSheetId="9">#REF!</definedName>
    <definedName name="MARCHBAOJIA" localSheetId="9">#REF!</definedName>
    <definedName name="marchbiajia" localSheetId="9">#REF!</definedName>
    <definedName name="MARCHCHUKU" localSheetId="9">#REF!</definedName>
    <definedName name="Masonry" localSheetId="9">'[50]DGchitiet '!#REF!</definedName>
    <definedName name="MAT" localSheetId="9">'[4]COAT&amp;WRAP-QIOT-#3'!#REF!</definedName>
    <definedName name="MAVANKHUON" localSheetId="9">#REF!</definedName>
    <definedName name="MAVLTHDN" localSheetId="9">#REF!</definedName>
    <definedName name="May" localSheetId="9">#REF!</definedName>
    <definedName name="MAYCHUKU" localSheetId="9">#REF!</definedName>
    <definedName name="mayjiage" localSheetId="9">#REF!</definedName>
    <definedName name="Mba1p" localSheetId="9">#REF!</definedName>
    <definedName name="Mba3p" localSheetId="9">#REF!</definedName>
    <definedName name="Mbb3p" localSheetId="9">#REF!</definedName>
    <definedName name="MBnc" localSheetId="9">#REF!</definedName>
    <definedName name="MBvl" localSheetId="9">#REF!</definedName>
    <definedName name="MC" localSheetId="9">#REF!</definedName>
    <definedName name="MetalWork" localSheetId="9">'[50]DGchitiet '!#REF!</definedName>
    <definedName name="MF" localSheetId="9">'[4]COAT&amp;WRAP-QIOT-#3'!#REF!</definedName>
    <definedName name="MG_A" localSheetId="9">#REF!</definedName>
    <definedName name="MING" localSheetId="9">#REF!</definedName>
    <definedName name="MiscellaneousWork" localSheetId="9">'[50]DGchitiet '!#REF!</definedName>
    <definedName name="mmm" localSheetId="9">[23]giathanh1!#REF!</definedName>
    <definedName name="mod" localSheetId="9">#REF!,#REF!,#REF!,#REF!,#REF!</definedName>
    <definedName name="Module.Prix_SMC" localSheetId="9">Module.Prix_SMC</definedName>
    <definedName name="Module1.cplhsmt" localSheetId="9">[103]!Module1.cplhsmt</definedName>
    <definedName name="Module1.cptdhsmt" localSheetId="9">[103]!Module1.cptdhsmt</definedName>
    <definedName name="Module1.cptdtdt" localSheetId="9">[103]!Module1.cptdtdt</definedName>
    <definedName name="Module1.cptdtkkt" localSheetId="9">[103]!Module1.cptdtkkt</definedName>
    <definedName name="Module1.gsktxd" localSheetId="9">[103]!Module1.gsktxd</definedName>
    <definedName name="Module1.qlda" localSheetId="9">[103]!Module1.qlda</definedName>
    <definedName name="Module1.tinhqt" localSheetId="9">[103]!Module1.tinhqt</definedName>
    <definedName name="mong1pm" localSheetId="9">#REF!</definedName>
    <definedName name="mong3pm" localSheetId="9">#REF!</definedName>
    <definedName name="mongct" localSheetId="9">#REF!</definedName>
    <definedName name="monght" localSheetId="9">#REF!</definedName>
    <definedName name="mongHTDL" localSheetId="9">#REF!</definedName>
    <definedName name="mongHTHH" localSheetId="9">#REF!</definedName>
    <definedName name="mongneo1pm" localSheetId="9">#REF!</definedName>
    <definedName name="mongneo3pm" localSheetId="9">#REF!</definedName>
    <definedName name="mongneoct" localSheetId="9">#REF!</definedName>
    <definedName name="mongneoht" localSheetId="9">#REF!</definedName>
    <definedName name="mongneoHTDL" localSheetId="9">#REF!</definedName>
    <definedName name="mongneoHTHH" localSheetId="9">#REF!</definedName>
    <definedName name="month" localSheetId="9">#REF!</definedName>
    <definedName name="Moùng" localSheetId="9">#REF!</definedName>
    <definedName name="mp1x25" localSheetId="9">'[23]dongia (2)'!#REF!</definedName>
    <definedName name="MSCT" localSheetId="9">#REF!</definedName>
    <definedName name="MTC1P" localSheetId="9">#REF!</definedName>
    <definedName name="MTC3P" localSheetId="9">#REF!</definedName>
    <definedName name="MTCMB" localSheetId="9">#REF!</definedName>
    <definedName name="MTMAC12" localSheetId="9">#REF!</definedName>
    <definedName name="mtr" localSheetId="9">'[23]TH XL'!#REF!</definedName>
    <definedName name="mtram" localSheetId="9">#REF!</definedName>
    <definedName name="MULTIPLICA" localSheetId="9">#REF!</definedName>
    <definedName name="n" localSheetId="9">#REF!</definedName>
    <definedName name="n1pig" localSheetId="9">#REF!</definedName>
    <definedName name="N1pIGnc" localSheetId="9">#REF!</definedName>
    <definedName name="N1pIGvc" localSheetId="9">#REF!</definedName>
    <definedName name="N1pIGvl" localSheetId="9">#REF!</definedName>
    <definedName name="n1pind" localSheetId="9">#REF!</definedName>
    <definedName name="N1pINDnc" localSheetId="9">#REF!</definedName>
    <definedName name="N1pINDvc" localSheetId="9">#REF!</definedName>
    <definedName name="N1pINDvl" localSheetId="9">#REF!</definedName>
    <definedName name="n1ping" localSheetId="9">#REF!</definedName>
    <definedName name="N1pINGnc" localSheetId="9">#REF!</definedName>
    <definedName name="N1pINGvc" localSheetId="9">#REF!</definedName>
    <definedName name="N1pINGvl" localSheetId="9">#REF!</definedName>
    <definedName name="n1pint" localSheetId="9">#REF!</definedName>
    <definedName name="N1pINTnc" localSheetId="9">#REF!</definedName>
    <definedName name="N1pINTvc" localSheetId="9">#REF!</definedName>
    <definedName name="N1pINTvl" localSheetId="9">#REF!</definedName>
    <definedName name="N1pNLnc" localSheetId="9">#REF!</definedName>
    <definedName name="N1pNLvc" localSheetId="9">#REF!</definedName>
    <definedName name="N1pNLvl" localSheetId="9">#REF!</definedName>
    <definedName name="n24nc" localSheetId="9">'[23]lam-moi'!#REF!</definedName>
    <definedName name="n24vl" localSheetId="9">'[23]lam-moi'!#REF!</definedName>
    <definedName name="n2mignc" localSheetId="9">'[23]lam-moi'!#REF!</definedName>
    <definedName name="n2migvl" localSheetId="9">'[23]lam-moi'!#REF!</definedName>
    <definedName name="n2min1nc" localSheetId="9">'[23]lam-moi'!#REF!</definedName>
    <definedName name="n2min1vl" localSheetId="9">'[23]lam-moi'!#REF!</definedName>
    <definedName name="NA" localSheetId="9">#REF!</definedName>
    <definedName name="Ñaép_ñaát" localSheetId="9">#REF!</definedName>
    <definedName name="NAME" localSheetId="9">#REF!</definedName>
    <definedName name="Ñaøo_ñaát_tieáp_ñòa" localSheetId="9">#REF!</definedName>
    <definedName name="nc" localSheetId="9">#REF!</definedName>
    <definedName name="nc1nc" localSheetId="9">'[23]lam-moi'!#REF!</definedName>
    <definedName name="NC1P" localSheetId="9">#REF!</definedName>
    <definedName name="nc1vl" localSheetId="9">'[23]lam-moi'!#REF!</definedName>
    <definedName name="nc24nc" localSheetId="9">'[23]lam-moi'!#REF!</definedName>
    <definedName name="nc24vl" localSheetId="9">'[23]lam-moi'!#REF!</definedName>
    <definedName name="NC3P" localSheetId="9">#REF!</definedName>
    <definedName name="NCBD100" localSheetId="9">#REF!</definedName>
    <definedName name="NCBD200" localSheetId="9">#REF!</definedName>
    <definedName name="NCBD250" localSheetId="9">#REF!</definedName>
    <definedName name="NCcap0.7" localSheetId="9">#REF!</definedName>
    <definedName name="NCcap1" localSheetId="9">#REF!</definedName>
    <definedName name="NCCT3p" localSheetId="9">#REF!</definedName>
    <definedName name="ncdd" localSheetId="9">'[23]TH XL'!#REF!</definedName>
    <definedName name="NCDD2" localSheetId="9">'[23]TH XL'!#REF!</definedName>
    <definedName name="NCLX" localSheetId="9">[108]Sheet2!#REF!</definedName>
    <definedName name="nctr" localSheetId="9">'[23]TH XL'!#REF!</definedName>
    <definedName name="nctram" localSheetId="9">#REF!</definedName>
    <definedName name="NCVC100" localSheetId="9">#REF!</definedName>
    <definedName name="NCVC200" localSheetId="9">#REF!</definedName>
    <definedName name="NCVC250" localSheetId="9">#REF!</definedName>
    <definedName name="NCVC3P" localSheetId="9">#REF!</definedName>
    <definedName name="NET" localSheetId="9">#REF!</definedName>
    <definedName name="NET_1" localSheetId="9">#REF!</definedName>
    <definedName name="NET_ANA" localSheetId="9">#REF!</definedName>
    <definedName name="NET_ANA_1" localSheetId="9">#REF!</definedName>
    <definedName name="NET_ANA_2" localSheetId="9">#REF!</definedName>
    <definedName name="NGANHANG" localSheetId="9">OFFSET([84]NGUON!$F:$F,COUNTIF([84]NGUON!$F:$F,"&lt;&gt;0")-1,0,1)</definedName>
    <definedName name="NGAØY" localSheetId="9">#REF!</definedName>
    <definedName name="NGAY" localSheetId="9">OFFSET([84]NGUON!$B:$B,COUNTA([84]NGUON!$B:$B)-1,0,1)</definedName>
    <definedName name="nghi_bq" localSheetId="9">'[27]truc tiep'!#REF!</definedName>
    <definedName name="nghi_bv" localSheetId="9">'[27]truc tiep'!#REF!</definedName>
    <definedName name="nghi_ck" localSheetId="9">'[27]truc tiep'!#REF!</definedName>
    <definedName name="nghi_d1" localSheetId="9">'[27]truc tiep'!#REF!</definedName>
    <definedName name="nghi_d2" localSheetId="9">'[27]truc tiep'!#REF!</definedName>
    <definedName name="nghi_d3" localSheetId="9">'[27]truc tiep'!#REF!</definedName>
    <definedName name="nghi_dl" localSheetId="9">'[27]truc tiep'!#REF!</definedName>
    <definedName name="nghi_kcs" localSheetId="9">'[27]truc tiep'!#REF!</definedName>
    <definedName name="nghi_nb" localSheetId="9">'[27]truc tiep'!#REF!</definedName>
    <definedName name="nghi_ngio" localSheetId="9">'[27]truc tiep'!#REF!</definedName>
    <definedName name="nghi_nv" localSheetId="9">'[27]truc tiep'!#REF!</definedName>
    <definedName name="nghi_t3" localSheetId="9">'[27]truc tiep'!#REF!</definedName>
    <definedName name="nghi_t4" localSheetId="9">'[27]truc tiep'!#REF!</definedName>
    <definedName name="nghi_t5" localSheetId="9">'[27]truc tiep'!#REF!</definedName>
    <definedName name="nghi_t6" localSheetId="9">'[27]truc tiep'!#REF!</definedName>
    <definedName name="nghi_tc" localSheetId="9">'[27]truc tiep'!#REF!</definedName>
    <definedName name="nghi_tm" localSheetId="9">'[27]truc tiep'!#REF!</definedName>
    <definedName name="nghi_vs" localSheetId="9">'[27]truc tiep'!#REF!</definedName>
    <definedName name="nghi_xh" localSheetId="9">'[27]truc tiep'!#REF!</definedName>
    <definedName name="NH" localSheetId="9">#REF!</definedName>
    <definedName name="NHAÂN_COÂNG" localSheetId="9">BTRAM</definedName>
    <definedName name="Nhapsolieu" localSheetId="9">#REF!</definedName>
    <definedName name="nhn" localSheetId="9">#REF!</definedName>
    <definedName name="nhnnc" localSheetId="9">'[23]lam-moi'!#REF!</definedName>
    <definedName name="nhnvl" localSheetId="9">'[23]lam-moi'!#REF!</definedName>
    <definedName name="NHot" localSheetId="9">#REF!</definedName>
    <definedName name="nig" localSheetId="9">#REF!</definedName>
    <definedName name="nig1p" localSheetId="9">#REF!</definedName>
    <definedName name="nig3p" localSheetId="9">#REF!</definedName>
    <definedName name="nightnc" localSheetId="9">[23]gtrinh!#REF!</definedName>
    <definedName name="nightvl" localSheetId="9">[23]gtrinh!#REF!</definedName>
    <definedName name="NIGnc" localSheetId="9">#REF!</definedName>
    <definedName name="nignc1p" localSheetId="9">#REF!</definedName>
    <definedName name="nignc3p" localSheetId="9">#REF!</definedName>
    <definedName name="NIGvc" localSheetId="9">#REF!</definedName>
    <definedName name="NIGvl" localSheetId="9">#REF!</definedName>
    <definedName name="nigvl1p" localSheetId="9">#REF!</definedName>
    <definedName name="nigvl3p" localSheetId="9">#REF!</definedName>
    <definedName name="nin" localSheetId="9">#REF!</definedName>
    <definedName name="nin14nc3p" localSheetId="9">#REF!</definedName>
    <definedName name="nin14vl3p" localSheetId="9">#REF!</definedName>
    <definedName name="nin1903p" localSheetId="9">#REF!</definedName>
    <definedName name="NIN190nc" localSheetId="9">#REF!</definedName>
    <definedName name="nin190nc3p" localSheetId="9">#REF!</definedName>
    <definedName name="NIN190vl" localSheetId="9">#REF!</definedName>
    <definedName name="nin190vl3p" localSheetId="9">#REF!</definedName>
    <definedName name="nin1pnc" localSheetId="9">'[23]lam-moi'!#REF!</definedName>
    <definedName name="nin1pvl" localSheetId="9">'[23]lam-moi'!#REF!</definedName>
    <definedName name="nin290nc3p" localSheetId="9">#REF!</definedName>
    <definedName name="nin290vl3p" localSheetId="9">#REF!</definedName>
    <definedName name="nin3p" localSheetId="9">#REF!</definedName>
    <definedName name="nind" localSheetId="9">#REF!</definedName>
    <definedName name="nind1p" localSheetId="9">#REF!</definedName>
    <definedName name="nind3p" localSheetId="9">#REF!</definedName>
    <definedName name="NINDnc" localSheetId="9">#REF!</definedName>
    <definedName name="nindnc1p" localSheetId="9">#REF!</definedName>
    <definedName name="nindnc3p" localSheetId="9">#REF!</definedName>
    <definedName name="NINDvc" localSheetId="9">#REF!</definedName>
    <definedName name="NINDvl" localSheetId="9">#REF!</definedName>
    <definedName name="nindvl1p" localSheetId="9">#REF!</definedName>
    <definedName name="nindvl3p" localSheetId="9">#REF!</definedName>
    <definedName name="ning1p" localSheetId="9">#REF!</definedName>
    <definedName name="ningnc1p" localSheetId="9">#REF!</definedName>
    <definedName name="ningvl1p" localSheetId="9">#REF!</definedName>
    <definedName name="NINnc" localSheetId="9">#REF!</definedName>
    <definedName name="ninnc3p" localSheetId="9">#REF!</definedName>
    <definedName name="nint1p" localSheetId="9">#REF!</definedName>
    <definedName name="nintnc1p" localSheetId="9">#REF!</definedName>
    <definedName name="nintvl1p" localSheetId="9">#REF!</definedName>
    <definedName name="NINvc" localSheetId="9">#REF!</definedName>
    <definedName name="NINvl" localSheetId="9">#REF!</definedName>
    <definedName name="ninvl3p" localSheetId="9">#REF!</definedName>
    <definedName name="nl" localSheetId="9">#REF!</definedName>
    <definedName name="NL12nc" localSheetId="9">#REF!</definedName>
    <definedName name="NL12vl" localSheetId="9">#REF!</definedName>
    <definedName name="nl1p" localSheetId="9">#REF!</definedName>
    <definedName name="nl3p" localSheetId="9">#REF!</definedName>
    <definedName name="nlht" localSheetId="9">#REF!</definedName>
    <definedName name="nlmtc" localSheetId="9">'[109]CHITIET VL-NCHT1 (2)'!#REF!</definedName>
    <definedName name="nlnc" localSheetId="9">'[23]lam-moi'!#REF!</definedName>
    <definedName name="NLTK1p" localSheetId="9">#REF!</definedName>
    <definedName name="nlvl" localSheetId="9">'[23]lam-moi'!#REF!</definedName>
    <definedName name="nn" localSheetId="9">#REF!</definedName>
    <definedName name="nn1p" localSheetId="9">#REF!</definedName>
    <definedName name="nn3p" localSheetId="9">#REF!</definedName>
    <definedName name="nnnc" localSheetId="9">'[23]lam-moi'!#REF!</definedName>
    <definedName name="nnnc3p" localSheetId="9">#REF!</definedName>
    <definedName name="nnvl" localSheetId="9">'[23]lam-moi'!#REF!</definedName>
    <definedName name="nnvl3p" localSheetId="9">#REF!</definedName>
    <definedName name="No" localSheetId="9">#REF!</definedName>
    <definedName name="NOIDUNG" localSheetId="9">OFFSET([84]NGUON!$H:$H,COUNTA([84]NGUON!$H:$H)-1,0,1)</definedName>
    <definedName name="_____________ÑÔN_GIAÙ">#REF!</definedName>
    <definedName name="NOW" localSheetId="9">#REF!</definedName>
    <definedName name="nsl" localSheetId="9">#REF!</definedName>
    <definedName name="NToS" localSheetId="9">[111]!NToS</definedName>
    <definedName name="nx" localSheetId="9">#REF!</definedName>
    <definedName name="nxmtc" localSheetId="9">'[109]CHITIET VL-NCHT1 (2)'!#REF!</definedName>
    <definedName name="OrderTable" localSheetId="9" hidden="1">#REF!</definedName>
    <definedName name="OS" localSheetId="9">[112]Open!#REF!</definedName>
    <definedName name="osc" localSheetId="9">#REF!</definedName>
    <definedName name="OTHER_PANEL" localSheetId="9">'[93]NEW-PANEL'!#REF!</definedName>
    <definedName name="OtherWork" localSheetId="9">'[50]DGchitiet '!#REF!</definedName>
    <definedName name="P" localSheetId="9">'[4]PNT-QUOT-#3'!#REF!</definedName>
    <definedName name="Painting" localSheetId="9">'[50]DGchitiet '!#REF!</definedName>
    <definedName name="PAPELLINER" localSheetId="9">#REF!</definedName>
    <definedName name="PAPER_LINER" localSheetId="9">#REF!</definedName>
    <definedName name="PEJM" localSheetId="9">'[4]COAT&amp;WRAP-QIOT-#3'!#REF!</definedName>
    <definedName name="PersonSelectionRange" localSheetId="9">#REF!</definedName>
    <definedName name="PF" localSheetId="9">'[4]PNT-QUOT-#3'!#REF!</definedName>
    <definedName name="Phanbothue" localSheetId="9">#REF!</definedName>
    <definedName name="Phone" localSheetId="9">#REF!</definedName>
    <definedName name="phu_luc_vua" localSheetId="9">#REF!</definedName>
    <definedName name="PK" localSheetId="9">#REF!</definedName>
    <definedName name="PL_指示燈___P.B.___REST_P.B._壓扣開關" localSheetId="9">'[93]NEW-PANEL'!#REF!</definedName>
    <definedName name="PLANENE99" localSheetId="9">#REF!</definedName>
    <definedName name="Plaster" localSheetId="9">'[50]DGchitiet '!#REF!</definedName>
    <definedName name="pp_1XDM" localSheetId="9">#REF!</definedName>
    <definedName name="pp_3NC" localSheetId="9">#REF!</definedName>
    <definedName name="pp_3XDM" localSheetId="9">#REF!</definedName>
    <definedName name="PRECIO" localSheetId="9">#REF!</definedName>
    <definedName name="PRICE" localSheetId="9">#REF!</definedName>
    <definedName name="PRICE1" localSheetId="9">#REF!</definedName>
    <definedName name="_xlnm.Print_Area" localSheetId="9" hidden="1">#REF!</definedName>
    <definedName name="_xlnm.Print_Titles" localSheetId="9">'附表5-2023年2季度拆解产物产生、处理量明细表-'!$A$1:$IU$4</definedName>
    <definedName name="Print_Titles_MI" localSheetId="9">#REF!</definedName>
    <definedName name="PRINTA" localSheetId="9">#REF!</definedName>
    <definedName name="PRINTB" localSheetId="9">#REF!</definedName>
    <definedName name="PRINTC" localSheetId="9">#REF!</definedName>
    <definedName name="Prix_SMC" localSheetId="9">Prix_SMC</definedName>
    <definedName name="ProdForm" localSheetId="9" hidden="1">#REF!</definedName>
    <definedName name="Product" localSheetId="9" hidden="1">#REF!</definedName>
    <definedName name="PROPOSAL" localSheetId="9">#REF!</definedName>
    <definedName name="PT_Duong" localSheetId="9">#REF!</definedName>
    <definedName name="ptdg" localSheetId="9">#REF!</definedName>
    <definedName name="PTDG_cau" localSheetId="9">#REF!</definedName>
    <definedName name="PtichDTL" localSheetId="9">PtichDTL</definedName>
    <definedName name="PTNC" localSheetId="9">#REF!</definedName>
    <definedName name="Q" localSheetId="9">[23]giathanh1!#REF!</definedName>
    <definedName name="qlda" localSheetId="9">[56]!qlda</definedName>
    <definedName name="Quarter" localSheetId="9">[70]!Quarter</definedName>
    <definedName name="QUERY_DATA" localSheetId="9">#REF!</definedName>
    <definedName name="QUYLUONG" localSheetId="9">'[27]truc tiep'!#REF!</definedName>
    <definedName name="QW" localSheetId="9">#REF!</definedName>
    <definedName name="ra11p" localSheetId="9">#REF!</definedName>
    <definedName name="ra13p" localSheetId="9">#REF!</definedName>
    <definedName name="rack1" localSheetId="9">#REF!</definedName>
    <definedName name="rack2" localSheetId="9">#REF!</definedName>
    <definedName name="rack3" localSheetId="9">#REF!</definedName>
    <definedName name="rack4" localSheetId="9">#REF!</definedName>
    <definedName name="RANK" localSheetId="9">#REF!</definedName>
    <definedName name="Raûi_pheân_tre" localSheetId="9">'[106]Tien Luong'!#REF!</definedName>
    <definedName name="RB" localSheetId="9">#REF!</definedName>
    <definedName name="RCArea" localSheetId="9" hidden="1">#REF!</definedName>
    <definedName name="RecordCount" localSheetId="9">#REF!</definedName>
    <definedName name="Recorder" localSheetId="9" hidden="1">#REF!</definedName>
    <definedName name="RESULT99" localSheetId="9">#REF!</definedName>
    <definedName name="RESUMEN" localSheetId="9">#REF!</definedName>
    <definedName name="RFP003A" localSheetId="9">#REF!</definedName>
    <definedName name="RFP003B" localSheetId="9">#REF!</definedName>
    <definedName name="RFP003C" localSheetId="9">#REF!</definedName>
    <definedName name="RFP003D" localSheetId="9">#REF!</definedName>
    <definedName name="RFP003E" localSheetId="9">#REF!</definedName>
    <definedName name="RFP003F" localSheetId="9">#REF!</definedName>
    <definedName name="RoofingWork" localSheetId="9">'[50]DGchitiet '!#REF!</definedName>
    <definedName name="RQ" localSheetId="9">#REF!</definedName>
    <definedName name="rrrr" localSheetId="9">#REF!</definedName>
    <definedName name="RT" localSheetId="9">'[4]COAT&amp;WRAP-QIOT-#3'!#REF!</definedName>
    <definedName name="SAV" localSheetId="9">#REF!</definedName>
    <definedName name="SC" localSheetId="9">#REF!</definedName>
    <definedName name="SCG" localSheetId="9">'[118]G.1R-Shou COP Gf'!#REF!</definedName>
    <definedName name="SCH" localSheetId="9">#REF!</definedName>
    <definedName name="sd1p" localSheetId="9">#REF!</definedName>
    <definedName name="sd3p" localSheetId="9">#REF!</definedName>
    <definedName name="SDDK" localSheetId="9">#REF!</definedName>
    <definedName name="SDDL" localSheetId="9">[45]QMCT!#REF!</definedName>
    <definedName name="SDMONG" localSheetId="9">#REF!</definedName>
    <definedName name="selection" localSheetId="9">#REF!</definedName>
    <definedName name="SEP" localSheetId="9">#REF!</definedName>
    <definedName name="SEPCK" localSheetId="9">#REF!</definedName>
    <definedName name="SEPJIAGE" localSheetId="9">#REF!</definedName>
    <definedName name="sfeggsafasfas" localSheetId="9">#REF!</definedName>
    <definedName name="sgnc" localSheetId="9">[23]gtrinh!#REF!</definedName>
    <definedName name="sgvl" localSheetId="9">[23]gtrinh!#REF!</definedName>
    <definedName name="Sheet1" localSheetId="9">#REF!</definedName>
    <definedName name="sheetName" localSheetId="9">#REF!</definedName>
    <definedName name="sheetNo" localSheetId="9">#REF!</definedName>
    <definedName name="SheetNumber" localSheetId="9">#REF!</definedName>
    <definedName name="sht" localSheetId="9">#REF!</definedName>
    <definedName name="sht1p" localSheetId="9">#REF!</definedName>
    <definedName name="sht3p" localSheetId="9">#REF!</definedName>
    <definedName name="SIZE" localSheetId="9">#REF!</definedName>
    <definedName name="skd" localSheetId="9" hidden="1">[120]gVL!#REF!</definedName>
    <definedName name="SL_CRD" localSheetId="9">#REF!</definedName>
    <definedName name="SL_CRS" localSheetId="9">#REF!</definedName>
    <definedName name="SL_CS" localSheetId="9">#REF!</definedName>
    <definedName name="SL_DD" localSheetId="9">#REF!</definedName>
    <definedName name="slBTLT1pm" localSheetId="9">#REF!</definedName>
    <definedName name="slBTLT3pm" localSheetId="9">#REF!</definedName>
    <definedName name="slBTLTct" localSheetId="9">#REF!</definedName>
    <definedName name="slBTLTHTDL" localSheetId="9">#REF!</definedName>
    <definedName name="slBTLTHTHH" localSheetId="9">#REF!</definedName>
    <definedName name="slchang1pm" localSheetId="9">#REF!</definedName>
    <definedName name="slchang3pm" localSheetId="9">#REF!</definedName>
    <definedName name="slchangct" localSheetId="9">#REF!</definedName>
    <definedName name="slchanght" localSheetId="9">#REF!</definedName>
    <definedName name="slchangHTDL" localSheetId="9">#REF!</definedName>
    <definedName name="slchangHTHH" localSheetId="9">#REF!</definedName>
    <definedName name="slmong1pm" localSheetId="9">#REF!</definedName>
    <definedName name="slmong3pm" localSheetId="9">#REF!</definedName>
    <definedName name="slmongct" localSheetId="9">#REF!</definedName>
    <definedName name="slmonght" localSheetId="9">#REF!</definedName>
    <definedName name="slmongHTDL" localSheetId="9">#REF!</definedName>
    <definedName name="slmongHTHH" localSheetId="9">#REF!</definedName>
    <definedName name="slmongneo1pm" localSheetId="9">#REF!</definedName>
    <definedName name="slmongneo3pm" localSheetId="9">#REF!</definedName>
    <definedName name="slmongneoct" localSheetId="9">#REF!</definedName>
    <definedName name="slmongneoht" localSheetId="9">#REF!</definedName>
    <definedName name="slmongneoHTDL" localSheetId="9">#REF!</definedName>
    <definedName name="slmongneoHTHH" localSheetId="9">#REF!</definedName>
    <definedName name="sltdll1pm" localSheetId="9">#REF!</definedName>
    <definedName name="sltdll3pm" localSheetId="9">#REF!</definedName>
    <definedName name="sltdllct" localSheetId="9">#REF!</definedName>
    <definedName name="sltdllHTDL" localSheetId="9">#REF!</definedName>
    <definedName name="sltdllHTHH" localSheetId="9">#REF!</definedName>
    <definedName name="slxa1pm" localSheetId="9">#REF!</definedName>
    <definedName name="slxa3pm" localSheetId="9">#REF!</definedName>
    <definedName name="slxact" localSheetId="9">#REF!</definedName>
    <definedName name="SO" localSheetId="9">OFFSET([84]NGUON!$A:$A,COUNTA([84]NGUON!$A:$A)-1,0,1)</definedName>
    <definedName name="_____________SOÁ_CTÖØ">#REF!</definedName>
    <definedName name="_____________SOÁ_LÖÔÏNG">#REF!</definedName>
    <definedName name="soc3p" localSheetId="9">#REF!</definedName>
    <definedName name="solieu" localSheetId="9">#REF!</definedName>
    <definedName name="SORT" localSheetId="9">#REF!</definedName>
    <definedName name="SOTIEN" localSheetId="9">OFFSET([84]NGUON!$I:$I,COUNTA([84]NGUON!$I:$I)-1,0,1)</definedName>
    <definedName name="SP" localSheetId="9">'[4]PNT-QUOT-#3'!#REF!</definedName>
    <definedName name="sp_bq" localSheetId="9">'[27]truc tiep'!#REF!</definedName>
    <definedName name="sp_bv" localSheetId="9">'[27]truc tiep'!#REF!</definedName>
    <definedName name="sp_ck" localSheetId="9">'[27]truc tiep'!#REF!</definedName>
    <definedName name="sp_d1" localSheetId="9">'[27]truc tiep'!#REF!</definedName>
    <definedName name="sp_d2" localSheetId="9">'[27]truc tiep'!#REF!</definedName>
    <definedName name="sp_d3" localSheetId="9">'[27]truc tiep'!#REF!</definedName>
    <definedName name="sp_dl" localSheetId="9">'[27]truc tiep'!#REF!</definedName>
    <definedName name="sp_kcs" localSheetId="9">'[27]truc tiep'!#REF!</definedName>
    <definedName name="sp_nb" localSheetId="9">'[27]truc tiep'!#REF!</definedName>
    <definedName name="sp_ngio" localSheetId="9">'[27]truc tiep'!#REF!</definedName>
    <definedName name="sp_nv" localSheetId="9">'[27]truc tiep'!#REF!</definedName>
    <definedName name="sp_t3" localSheetId="9">'[27]truc tiep'!#REF!</definedName>
    <definedName name="sp_t4" localSheetId="9">'[27]truc tiep'!#REF!</definedName>
    <definedName name="sp_t5" localSheetId="9">'[27]truc tiep'!#REF!</definedName>
    <definedName name="sp_t6" localSheetId="9">'[27]truc tiep'!#REF!</definedName>
    <definedName name="sp_tc" localSheetId="9">'[27]truc tiep'!#REF!</definedName>
    <definedName name="sp_tm" localSheetId="9">'[27]truc tiep'!#REF!</definedName>
    <definedName name="sp_vs" localSheetId="9">'[27]truc tiep'!#REF!</definedName>
    <definedName name="sp_xh" localSheetId="9">'[27]truc tiep'!#REF!</definedName>
    <definedName name="SPEC" localSheetId="9">#REF!</definedName>
    <definedName name="SpecialPrice" localSheetId="9" hidden="1">#REF!</definedName>
    <definedName name="SPECSUMMARY" localSheetId="9">#REF!</definedName>
    <definedName name="SPEND" localSheetId="9">#REF!</definedName>
    <definedName name="spk1p" localSheetId="9">'[23]#REF'!#REF!</definedName>
    <definedName name="spk3p" localSheetId="9">'[23]lam-moi'!#REF!</definedName>
    <definedName name="SS" localSheetId="9">#REF!</definedName>
    <definedName name="st1p" localSheetId="9">#REF!</definedName>
    <definedName name="st3p" localSheetId="9">#REF!</definedName>
    <definedName name="STANDARCOSTAA" localSheetId="9">#REF!</definedName>
    <definedName name="STANDARCOSTC" localSheetId="9">#REF!</definedName>
    <definedName name="STANDARCOSTD" localSheetId="9">#REF!</definedName>
    <definedName name="Start_1" localSheetId="9">#REF!</definedName>
    <definedName name="Start_10" localSheetId="9">#REF!</definedName>
    <definedName name="Start_11" localSheetId="9">#REF!</definedName>
    <definedName name="Start_12" localSheetId="9">#REF!</definedName>
    <definedName name="Start_13" localSheetId="9">#REF!</definedName>
    <definedName name="Start_2" localSheetId="9">#REF!</definedName>
    <definedName name="Start_3" localSheetId="9">#REF!</definedName>
    <definedName name="Start_4" localSheetId="9">#REF!</definedName>
    <definedName name="Start_5" localSheetId="9">#REF!</definedName>
    <definedName name="Start_6" localSheetId="9">#REF!</definedName>
    <definedName name="Start_7" localSheetId="9">#REF!</definedName>
    <definedName name="Start_8" localSheetId="9">#REF!</definedName>
    <definedName name="Start_9" localSheetId="9">#REF!</definedName>
    <definedName name="State" localSheetId="9">#REF!</definedName>
    <definedName name="SU" localSheetId="9">#REF!</definedName>
    <definedName name="SUMMARY" localSheetId="9">#REF!</definedName>
    <definedName name="T" localSheetId="9" hidden="1">#REF!</definedName>
    <definedName name="T_HOP" localSheetId="9">#REF!</definedName>
    <definedName name="T02_DANH_MUC_CONG_VIEC" localSheetId="9">#REF!</definedName>
    <definedName name="T03_BANG_GIA_VAT_LIEU" localSheetId="9">#REF!</definedName>
    <definedName name="T09_DINH_MUC_DU_TOAN" localSheetId="9">#REF!</definedName>
    <definedName name="t101p" localSheetId="9">#REF!</definedName>
    <definedName name="t103p" localSheetId="9">#REF!</definedName>
    <definedName name="t105mnc" localSheetId="9">'[23]thao-go'!#REF!</definedName>
    <definedName name="t10m" localSheetId="9">#REF!</definedName>
    <definedName name="T10nc" localSheetId="9">#REF!</definedName>
    <definedName name="t10nc1p" localSheetId="9">#REF!</definedName>
    <definedName name="t10ncm" localSheetId="9">'[23]lam-moi'!#REF!</definedName>
    <definedName name="T10vc" localSheetId="9">#REF!</definedName>
    <definedName name="T10vl" localSheetId="9">#REF!</definedName>
    <definedName name="t10vl1p" localSheetId="9">#REF!</definedName>
    <definedName name="t121p" localSheetId="9">#REF!</definedName>
    <definedName name="t123p" localSheetId="9">#REF!</definedName>
    <definedName name="t12m" localSheetId="9">'[23]lam-moi'!#REF!</definedName>
    <definedName name="t12mnc" localSheetId="9">'[23]thao-go'!#REF!</definedName>
    <definedName name="T12nc" localSheetId="9">#REF!</definedName>
    <definedName name="t12nc3p" localSheetId="9">#REF!</definedName>
    <definedName name="t12ncm" localSheetId="9">'[23]lam-moi'!#REF!</definedName>
    <definedName name="T12vc" localSheetId="9">#REF!</definedName>
    <definedName name="T12vl" localSheetId="9">#REF!</definedName>
    <definedName name="t141p" localSheetId="9">#REF!</definedName>
    <definedName name="t143p" localSheetId="9">#REF!</definedName>
    <definedName name="t14m" localSheetId="9">'[23]lam-moi'!#REF!</definedName>
    <definedName name="t14mnc" localSheetId="9">'[23]thao-go'!#REF!</definedName>
    <definedName name="T14nc" localSheetId="9">#REF!</definedName>
    <definedName name="t14ncm" localSheetId="9">'[23]lam-moi'!#REF!</definedName>
    <definedName name="T14vc" localSheetId="9">#REF!</definedName>
    <definedName name="T14vl" localSheetId="9">#REF!</definedName>
    <definedName name="T203P" localSheetId="9">[23]VC!#REF!</definedName>
    <definedName name="t20m" localSheetId="9">'[23]lam-moi'!#REF!</definedName>
    <definedName name="t20ncm" localSheetId="9">'[23]lam-moi'!#REF!</definedName>
    <definedName name="t7m" localSheetId="9">#REF!</definedName>
    <definedName name="t7nc" localSheetId="9">'[23]lam-moi'!#REF!</definedName>
    <definedName name="t7vl" localSheetId="9">'[23]lam-moi'!#REF!</definedName>
    <definedName name="t84mnc" localSheetId="9">'[23]thao-go'!#REF!</definedName>
    <definedName name="t8m" localSheetId="9">#REF!</definedName>
    <definedName name="t8nc" localSheetId="9">'[23]lam-moi'!#REF!</definedName>
    <definedName name="t8vl" localSheetId="9">'[23]lam-moi'!#REF!</definedName>
    <definedName name="TA" localSheetId="9">#REF!</definedName>
    <definedName name="TAM" localSheetId="9">TAM</definedName>
    <definedName name="TAMTINH" localSheetId="9">#REF!</definedName>
    <definedName name="tb" localSheetId="9">#REF!</definedName>
    <definedName name="tbdd1p" localSheetId="9">'[23]lam-moi'!#REF!</definedName>
    <definedName name="tbdd3p" localSheetId="9">'[23]lam-moi'!#REF!</definedName>
    <definedName name="tbddsdl" localSheetId="9">'[23]lam-moi'!#REF!</definedName>
    <definedName name="TBI" localSheetId="9">'[23]TH XL'!#REF!</definedName>
    <definedName name="tbl_ProdInfo" localSheetId="9" hidden="1">#REF!</definedName>
    <definedName name="tbtr" localSheetId="9">'[23]TH XL'!#REF!</definedName>
    <definedName name="tbtram" localSheetId="9">#REF!</definedName>
    <definedName name="TBXD" localSheetId="9">#REF!</definedName>
    <definedName name="TC" localSheetId="9">#REF!</definedName>
    <definedName name="TC_NHANH1" localSheetId="9">#REF!</definedName>
    <definedName name="tcxxnc" localSheetId="9">'[23]thao-go'!#REF!</definedName>
    <definedName name="td" localSheetId="9">#REF!</definedName>
    <definedName name="td10vl" localSheetId="9">#REF!</definedName>
    <definedName name="td12nc" localSheetId="9">#REF!</definedName>
    <definedName name="TD12vl" localSheetId="9">#REF!</definedName>
    <definedName name="td1cnc" localSheetId="9">'[23]lam-moi'!#REF!</definedName>
    <definedName name="td1cvl" localSheetId="9">'[23]lam-moi'!#REF!</definedName>
    <definedName name="td1p" localSheetId="9">#REF!</definedName>
    <definedName name="TD1p1nc" localSheetId="9">#REF!</definedName>
    <definedName name="td1p1vc" localSheetId="9">#REF!</definedName>
    <definedName name="TD1p1vl" localSheetId="9">#REF!</definedName>
    <definedName name="TD1p2nc" localSheetId="9">#REF!</definedName>
    <definedName name="TD1p2vc" localSheetId="9">#REF!</definedName>
    <definedName name="TD1p2vl" localSheetId="9">#REF!</definedName>
    <definedName name="TD1pnc" localSheetId="9">#REF!</definedName>
    <definedName name="TD1pvl" localSheetId="9">#REF!</definedName>
    <definedName name="td3p" localSheetId="9">#REF!</definedName>
    <definedName name="tdbcnckt" localSheetId="9">[103]!tdbcnckt</definedName>
    <definedName name="tdc84nc" localSheetId="9">'[23]thao-go'!#REF!</definedName>
    <definedName name="tdcnc" localSheetId="9">'[23]thao-go'!#REF!</definedName>
    <definedName name="TDctnc" localSheetId="9">#REF!</definedName>
    <definedName name="TDctvc" localSheetId="9">#REF!</definedName>
    <definedName name="TDctvl" localSheetId="9">#REF!</definedName>
    <definedName name="tdgnc" localSheetId="9">'[23]lam-moi'!#REF!</definedName>
    <definedName name="tdgvl" localSheetId="9">'[23]lam-moi'!#REF!</definedName>
    <definedName name="tdhtnc" localSheetId="9">'[23]lam-moi'!#REF!</definedName>
    <definedName name="tdhtvl" localSheetId="9">'[23]lam-moi'!#REF!</definedName>
    <definedName name="tdll1pm" localSheetId="9">#REF!</definedName>
    <definedName name="tdll3pm" localSheetId="9">#REF!</definedName>
    <definedName name="tdllct" localSheetId="9">#REF!</definedName>
    <definedName name="tdllHTDL" localSheetId="9">#REF!</definedName>
    <definedName name="tdllHTHH" localSheetId="9">#REF!</definedName>
    <definedName name="TDmnc" localSheetId="9">#REF!</definedName>
    <definedName name="TDmvc" localSheetId="9">#REF!</definedName>
    <definedName name="TDmvl" localSheetId="9">#REF!</definedName>
    <definedName name="tdnc" localSheetId="9">[23]gtrinh!#REF!</definedName>
    <definedName name="tdnc1p" localSheetId="9">#REF!</definedName>
    <definedName name="tdnc3p" localSheetId="9">#REF!</definedName>
    <definedName name="tdt1pnc" localSheetId="9">[23]gtrinh!#REF!</definedName>
    <definedName name="tdt1pvl" localSheetId="9">[23]gtrinh!#REF!</definedName>
    <definedName name="tdt2cnc" localSheetId="9">'[23]lam-moi'!#REF!</definedName>
    <definedName name="tdt2cvl" localSheetId="9">[23]chitiet!#REF!</definedName>
    <definedName name="tdtr2cnc" localSheetId="9">#REF!</definedName>
    <definedName name="tdtr2cvl" localSheetId="9">#REF!</definedName>
    <definedName name="tdvl" localSheetId="9">[23]gtrinh!#REF!</definedName>
    <definedName name="tdvl1p" localSheetId="9">#REF!</definedName>
    <definedName name="tdvl3p" localSheetId="9">#REF!</definedName>
    <definedName name="_____________TEÂN_HAØNG">#REF!</definedName>
    <definedName name="_____________TEÂN_KHAÙCH_HAØ">#REF!</definedName>
    <definedName name="TemporaryWork" localSheetId="9">'[50]DGchitiet '!#REF!</definedName>
    <definedName name="TENCT" localSheetId="9">#REF!</definedName>
    <definedName name="TESTHKEY" localSheetId="9">[68]Sheet1!#REF!</definedName>
    <definedName name="TextRefCopy1" localSheetId="9">#REF!</definedName>
    <definedName name="TextRefCopy10" localSheetId="9">#REF!</definedName>
    <definedName name="TextRefCopy2" localSheetId="9">#REF!</definedName>
    <definedName name="TextRefCopy3" localSheetId="9">#REF!</definedName>
    <definedName name="TextRefCopy4" localSheetId="9">#REF!</definedName>
    <definedName name="TextRefCopy5" localSheetId="9">#REF!</definedName>
    <definedName name="TextRefCopy6" localSheetId="9">#REF!</definedName>
    <definedName name="TextRefCopy7" localSheetId="9">#REF!</definedName>
    <definedName name="TextRefCopy8" localSheetId="9">#REF!</definedName>
    <definedName name="TextRefCopy9" localSheetId="9">#REF!</definedName>
    <definedName name="TG" localSheetId="9">#REF!</definedName>
    <definedName name="th3x15" localSheetId="9">[23]giathanh1!#REF!</definedName>
    <definedName name="ThanhXuan110" localSheetId="9">'[123]KH-Q1,Q2,01'!#REF!</definedName>
    <definedName name="_____________THAØNH_TIEÀN">#REF!</definedName>
    <definedName name="THCTAU" localSheetId="9">#REF!</definedName>
    <definedName name="thgian_bq" localSheetId="9">'[27]truc tiep'!#REF!</definedName>
    <definedName name="thgian_bv" localSheetId="9">'[27]truc tiep'!#REF!</definedName>
    <definedName name="thgian_ck" localSheetId="9">'[27]truc tiep'!#REF!</definedName>
    <definedName name="thgian_d1" localSheetId="9">'[27]truc tiep'!#REF!</definedName>
    <definedName name="thgian_d2" localSheetId="9">'[27]truc tiep'!#REF!</definedName>
    <definedName name="thgian_d3" localSheetId="9">'[27]truc tiep'!#REF!</definedName>
    <definedName name="thgian_dl" localSheetId="9">'[27]truc tiep'!#REF!</definedName>
    <definedName name="thgian_kcs" localSheetId="9">'[27]truc tiep'!#REF!</definedName>
    <definedName name="thgian_nb" localSheetId="9">'[27]truc tiep'!#REF!</definedName>
    <definedName name="thgian_ngio" localSheetId="9">'[27]truc tiep'!#REF!</definedName>
    <definedName name="thgian_nv" localSheetId="9">'[27]truc tiep'!#REF!</definedName>
    <definedName name="thgian_t3" localSheetId="9">'[27]truc tiep'!#REF!</definedName>
    <definedName name="thgian_t4" localSheetId="9">'[27]truc tiep'!#REF!</definedName>
    <definedName name="thgian_t5" localSheetId="9">'[27]truc tiep'!#REF!</definedName>
    <definedName name="thgian_t6" localSheetId="9">'[27]truc tiep'!#REF!</definedName>
    <definedName name="thgian_tc" localSheetId="9">'[27]truc tiep'!#REF!</definedName>
    <definedName name="thgian_tm" localSheetId="9">'[27]truc tiep'!#REF!</definedName>
    <definedName name="thgian_vs" localSheetId="9">'[27]truc tiep'!#REF!</definedName>
    <definedName name="thgian_xh" localSheetId="9">'[27]truc tiep'!#REF!</definedName>
    <definedName name="thgio_bq" localSheetId="9">'[27]truc tiep'!#REF!</definedName>
    <definedName name="thgio_bv" localSheetId="9">'[27]truc tiep'!#REF!</definedName>
    <definedName name="thgio_ck" localSheetId="9">'[27]truc tiep'!#REF!</definedName>
    <definedName name="thgio_d1" localSheetId="9">'[27]truc tiep'!#REF!</definedName>
    <definedName name="thgio_d2" localSheetId="9">'[27]truc tiep'!#REF!</definedName>
    <definedName name="thgio_d3" localSheetId="9">'[27]truc tiep'!#REF!</definedName>
    <definedName name="thgio_dl" localSheetId="9">'[27]truc tiep'!#REF!</definedName>
    <definedName name="thgio_kcs" localSheetId="9">'[27]truc tiep'!#REF!</definedName>
    <definedName name="thgio_nb" localSheetId="9">'[27]truc tiep'!#REF!</definedName>
    <definedName name="thgio_ngio" localSheetId="9">'[27]truc tiep'!#REF!</definedName>
    <definedName name="thgio_nv" localSheetId="9">'[27]truc tiep'!#REF!</definedName>
    <definedName name="thgio_t3" localSheetId="9">'[27]truc tiep'!#REF!</definedName>
    <definedName name="thgio_t4" localSheetId="9">'[27]truc tiep'!#REF!</definedName>
    <definedName name="thgio_t5" localSheetId="9">'[27]truc tiep'!#REF!</definedName>
    <definedName name="thgio_t6" localSheetId="9">'[27]truc tiep'!#REF!</definedName>
    <definedName name="thgio_tc" localSheetId="9">'[27]truc tiep'!#REF!</definedName>
    <definedName name="thgio_tm" localSheetId="9">'[27]truc tiep'!#REF!</definedName>
    <definedName name="thgio_vs" localSheetId="9">'[27]truc tiep'!#REF!</definedName>
    <definedName name="thgio_xh" localSheetId="9">'[27]truc tiep'!#REF!</definedName>
    <definedName name="THGO1pnc" localSheetId="9">#REF!</definedName>
    <definedName name="thht" localSheetId="9">#REF!</definedName>
    <definedName name="THI" localSheetId="9">#REF!</definedName>
    <definedName name="THK" localSheetId="9">'[4]COAT&amp;WRAP-QIOT-#3'!#REF!</definedName>
    <definedName name="THKP160" localSheetId="9">'[23]dongia (2)'!#REF!</definedName>
    <definedName name="thkp3" localSheetId="9">#REF!</definedName>
    <definedName name="THT" localSheetId="9">#REF!</definedName>
    <definedName name="thtr15" localSheetId="9">[23]giathanh1!#REF!</definedName>
    <definedName name="thtt" localSheetId="9">#REF!</definedName>
    <definedName name="Tien" localSheetId="9">#REF!</definedName>
    <definedName name="TienLuong" localSheetId="9">#REF!</definedName>
    <definedName name="Tiep_dia" localSheetId="9">[32]Sheet3!#REF!</definedName>
    <definedName name="Tiepdia" localSheetId="9">[23]Tiepdia!$1:$65536</definedName>
    <definedName name="TileStone" localSheetId="9">'[50]DGchitiet '!#REF!</definedName>
    <definedName name="tinhqt" localSheetId="9">[56]!tinhqt</definedName>
    <definedName name="TINHTP" localSheetId="9">OFFSET([84]NGUON!$G:$G,COUNTIF([84]NGUON!$G:$G,"&lt;&gt;0")-1,0,1)</definedName>
    <definedName name="TITAN" localSheetId="9">#REF!</definedName>
    <definedName name="tkp" localSheetId="9">[56]!tkp</definedName>
    <definedName name="TL" localSheetId="9">[29]ND!#REF!</definedName>
    <definedName name="TLAC120" localSheetId="9">#REF!</definedName>
    <definedName name="TLAC35" localSheetId="9">#REF!</definedName>
    <definedName name="TLAC50" localSheetId="9">#REF!</definedName>
    <definedName name="TLAC70" localSheetId="9">#REF!</definedName>
    <definedName name="TLAC95" localSheetId="9">#REF!</definedName>
    <definedName name="TLDa" localSheetId="9">[32]Sheet3!#REF!</definedName>
    <definedName name="TLdat" localSheetId="9">[32]Sheet3!#REF!</definedName>
    <definedName name="TLDM" localSheetId="9">[32]Sheet3!#REF!</definedName>
    <definedName name="Tle" localSheetId="9">#REF!</definedName>
    <definedName name="tluong" localSheetId="9">#REF!</definedName>
    <definedName name="TM" localSheetId="9">BTRAM</definedName>
    <definedName name="TMProtection" localSheetId="9">'[50]DGchitiet '!#REF!</definedName>
    <definedName name="tn1pinnc" localSheetId="9">'[23]thao-go'!#REF!</definedName>
    <definedName name="tn2mhnnc" localSheetId="9">'[23]thao-go'!#REF!</definedName>
    <definedName name="TNCM" localSheetId="9">#REF!</definedName>
    <definedName name="tnh_bq" localSheetId="9">'[27]truc tiep'!#REF!</definedName>
    <definedName name="tnh_bv" localSheetId="9">'[27]truc tiep'!#REF!</definedName>
    <definedName name="tnh_ck" localSheetId="9">'[27]truc tiep'!#REF!</definedName>
    <definedName name="tnh_d1" localSheetId="9">'[27]truc tiep'!#REF!</definedName>
    <definedName name="tnh_d2" localSheetId="9">'[27]truc tiep'!#REF!</definedName>
    <definedName name="tnh_d3" localSheetId="9">'[27]truc tiep'!#REF!</definedName>
    <definedName name="tnh_dl" localSheetId="9">'[27]truc tiep'!#REF!</definedName>
    <definedName name="tnh_kcs" localSheetId="9">'[27]truc tiep'!#REF!</definedName>
    <definedName name="tnh_nb" localSheetId="9">'[27]truc tiep'!#REF!</definedName>
    <definedName name="tnh_ngio" localSheetId="9">'[27]truc tiep'!#REF!</definedName>
    <definedName name="tnh_nv" localSheetId="9">'[27]truc tiep'!#REF!</definedName>
    <definedName name="tnh_t3" localSheetId="9">'[27]truc tiep'!#REF!</definedName>
    <definedName name="tnh_t4" localSheetId="9">'[27]truc tiep'!#REF!</definedName>
    <definedName name="tnh_t5" localSheetId="9">'[27]truc tiep'!#REF!</definedName>
    <definedName name="tnh_t6" localSheetId="9">'[27]truc tiep'!#REF!</definedName>
    <definedName name="tnh_tc" localSheetId="9">'[27]truc tiep'!#REF!</definedName>
    <definedName name="tnh_tm" localSheetId="9">'[27]truc tiep'!#REF!</definedName>
    <definedName name="tnh_vs" localSheetId="9">'[27]truc tiep'!#REF!</definedName>
    <definedName name="tnh_xh" localSheetId="9">'[27]truc tiep'!#REF!</definedName>
    <definedName name="tnhnnc" localSheetId="9">'[23]thao-go'!#REF!</definedName>
    <definedName name="tnignc" localSheetId="9">'[23]thao-go'!#REF!</definedName>
    <definedName name="tnin190nc" localSheetId="9">'[23]thao-go'!#REF!</definedName>
    <definedName name="tnlnc" localSheetId="9">'[23]thao-go'!#REF!</definedName>
    <definedName name="tnnnc" localSheetId="9">'[23]thao-go'!#REF!</definedName>
    <definedName name="TONGDUTOAN" localSheetId="9">#REF!</definedName>
    <definedName name="TOP" localSheetId="9">#REF!</definedName>
    <definedName name="total" localSheetId="9">#REF!</definedName>
    <definedName name="totald" localSheetId="9">#REF!</definedName>
    <definedName name="Totales" localSheetId="9">#REF!,#REF!,#REF!,#REF!</definedName>
    <definedName name="Totales2" localSheetId="9">#REF!,#REF!,#REF!,#REF!,#REF!</definedName>
    <definedName name="TPLRP" localSheetId="9">#REF!</definedName>
    <definedName name="TR15HT" localSheetId="9">'[9]TONGKE-HT'!#REF!</definedName>
    <definedName name="TR16HT" localSheetId="9">'[9]TONGKE-HT'!#REF!</definedName>
    <definedName name="TR19HT" localSheetId="9">'[9]TONGKE-HT'!#REF!</definedName>
    <definedName name="tr1x15" localSheetId="9">[23]giathanh1!#REF!</definedName>
    <definedName name="TR20HT" localSheetId="9">'[9]TONGKE-HT'!#REF!</definedName>
    <definedName name="tr3x100" localSheetId="9">'[23]dongia (2)'!#REF!</definedName>
    <definedName name="Tra_DM_su_dung" localSheetId="9">#REF!</definedName>
    <definedName name="Tra_don_gia_KS" localSheetId="9">#REF!</definedName>
    <definedName name="Tra_DTCT" localSheetId="9">#REF!</definedName>
    <definedName name="Tra_phan_tram" localSheetId="9">[129]Tra_bang!#REF!</definedName>
    <definedName name="Tra_tim_hang_mucPT_trung" localSheetId="9">#REF!</definedName>
    <definedName name="Tra_TL" localSheetId="9">#REF!</definedName>
    <definedName name="Tra_ty_le2" localSheetId="9">#REF!</definedName>
    <definedName name="Tra_ty_le3" localSheetId="9">#REF!</definedName>
    <definedName name="Tra_ty_le4" localSheetId="9">#REF!</definedName>
    <definedName name="Tra_ty_le5" localSheetId="9">#REF!</definedName>
    <definedName name="TRADE2" localSheetId="9">#REF!</definedName>
    <definedName name="TRAM" localSheetId="9">#REF!</definedName>
    <definedName name="tram100" localSheetId="9">'[23]dongia (2)'!#REF!</definedName>
    <definedName name="tram1x25" localSheetId="9">'[23]dongia (2)'!#REF!</definedName>
    <definedName name="TRANSFORMER" localSheetId="9">'[93]NEW-PANEL'!#REF!</definedName>
    <definedName name="_____________TRÒ_GIAÙ">#REF!</definedName>
    <definedName name="_____________TRÒ_GIAÙ__VAT_">#REF!</definedName>
    <definedName name="tru10mtc" localSheetId="9">#REF!</definedName>
    <definedName name="tru8mtc" localSheetId="9">#REF!</definedName>
    <definedName name="TT" localSheetId="9">'[132]DG3285'!#REF!</definedName>
    <definedName name="TT_1P" localSheetId="9">#REF!</definedName>
    <definedName name="TT_3p" localSheetId="9">#REF!</definedName>
    <definedName name="tt1pnc" localSheetId="9">'[23]lam-moi'!#REF!</definedName>
    <definedName name="tt1pvl" localSheetId="9">'[23]lam-moi'!#REF!</definedName>
    <definedName name="tt3pnc" localSheetId="9">'[23]lam-moi'!#REF!</definedName>
    <definedName name="tt3pvl" localSheetId="9">'[23]lam-moi'!#REF!</definedName>
    <definedName name="ttbt" localSheetId="9">#REF!</definedName>
    <definedName name="TTDD" localSheetId="9">#REF!</definedName>
    <definedName name="TTDDCT3p" localSheetId="9">#REF!</definedName>
    <definedName name="tthi" localSheetId="9">#REF!</definedName>
    <definedName name="ttronmk" localSheetId="9">#REF!</definedName>
    <definedName name="tttt" localSheetId="9">#REF!</definedName>
    <definedName name="tv75nc" localSheetId="9">#REF!</definedName>
    <definedName name="tv75vl" localSheetId="9">#REF!</definedName>
    <definedName name="tx1pignc" localSheetId="9">'[23]thao-go'!#REF!</definedName>
    <definedName name="tx1pindnc" localSheetId="9">'[23]thao-go'!#REF!</definedName>
    <definedName name="tx1pingnc" localSheetId="9">'[23]thao-go'!#REF!</definedName>
    <definedName name="tx1pintnc" localSheetId="9">'[23]thao-go'!#REF!</definedName>
    <definedName name="tx1pitnc" localSheetId="9">'[23]thao-go'!#REF!</definedName>
    <definedName name="tx2mhnnc" localSheetId="9">'[23]thao-go'!#REF!</definedName>
    <definedName name="tx2mitnc" localSheetId="9">'[23]thao-go'!#REF!</definedName>
    <definedName name="txhnnc" localSheetId="9">'[23]thao-go'!#REF!</definedName>
    <definedName name="txig1nc" localSheetId="9">'[23]thao-go'!#REF!</definedName>
    <definedName name="txin190nc" localSheetId="9">'[23]thao-go'!#REF!</definedName>
    <definedName name="txinnc" localSheetId="9">'[23]thao-go'!#REF!</definedName>
    <definedName name="txit1nc" localSheetId="9">'[23]thao-go'!#REF!</definedName>
    <definedName name="TXL" localSheetId="9">TXL</definedName>
    <definedName name="ty_le" localSheetId="9">#REF!</definedName>
    <definedName name="ty_le_BTN" localSheetId="9">#REF!</definedName>
    <definedName name="Ty_le1" localSheetId="9">#REF!</definedName>
    <definedName name="UFPrn20040307090525" localSheetId="9">#REF!</definedName>
    <definedName name="UFPrn20040726091933" localSheetId="9">#REF!</definedName>
    <definedName name="UFPrn20040812141748" localSheetId="9">#REF!</definedName>
    <definedName name="UFPrn20040812141839" localSheetId="9">#REF!</definedName>
    <definedName name="UFPrn20040907140125" localSheetId="9">#REF!</definedName>
    <definedName name="UFPrn20040908134652" localSheetId="9">#REF!</definedName>
    <definedName name="UFPrn20040908142005" localSheetId="9">#REF!</definedName>
    <definedName name="UFPrn20040908194024" localSheetId="9">#REF!</definedName>
    <definedName name="USD" localSheetId="9">[32]Sheet3!#REF!</definedName>
    <definedName name="UU" localSheetId="9">#REF!</definedName>
    <definedName name="VA" localSheetId="9">[29]ND!#REF!</definedName>
    <definedName name="Value0" localSheetId="9">#REF!</definedName>
    <definedName name="Value1" localSheetId="9">#REF!</definedName>
    <definedName name="Value10" localSheetId="9">#REF!</definedName>
    <definedName name="Value11" localSheetId="9">#REF!</definedName>
    <definedName name="Value12" localSheetId="9">#REF!</definedName>
    <definedName name="Value13" localSheetId="9">#REF!</definedName>
    <definedName name="Value14" localSheetId="9">#REF!</definedName>
    <definedName name="Value15" localSheetId="9">#REF!</definedName>
    <definedName name="Value16" localSheetId="9">#REF!</definedName>
    <definedName name="Value17" localSheetId="9">#REF!</definedName>
    <definedName name="Value18" localSheetId="9">#REF!</definedName>
    <definedName name="Value19" localSheetId="9">#REF!</definedName>
    <definedName name="Value2" localSheetId="9">#REF!</definedName>
    <definedName name="Value20" localSheetId="9">#REF!</definedName>
    <definedName name="Value21" localSheetId="9">#REF!</definedName>
    <definedName name="Value22" localSheetId="9">#REF!</definedName>
    <definedName name="Value23" localSheetId="9">#REF!</definedName>
    <definedName name="Value24" localSheetId="9">#REF!</definedName>
    <definedName name="Value25" localSheetId="9">#REF!</definedName>
    <definedName name="Value26" localSheetId="9">#REF!</definedName>
    <definedName name="Value27" localSheetId="9">#REF!</definedName>
    <definedName name="Value28" localSheetId="9">#REF!</definedName>
    <definedName name="Value29" localSheetId="9">#REF!</definedName>
    <definedName name="Value3" localSheetId="9">#REF!</definedName>
    <definedName name="Value30" localSheetId="9">#REF!</definedName>
    <definedName name="Value31" localSheetId="9">#REF!</definedName>
    <definedName name="Value32" localSheetId="9">#REF!</definedName>
    <definedName name="Value33" localSheetId="9">#REF!</definedName>
    <definedName name="Value34" localSheetId="9">#REF!</definedName>
    <definedName name="Value35" localSheetId="9">#REF!</definedName>
    <definedName name="Value36" localSheetId="9">#REF!</definedName>
    <definedName name="Value37" localSheetId="9">#REF!</definedName>
    <definedName name="Value38" localSheetId="9">#REF!</definedName>
    <definedName name="Value39" localSheetId="9">#REF!</definedName>
    <definedName name="Value4" localSheetId="9">#REF!</definedName>
    <definedName name="Value40" localSheetId="9">#REF!</definedName>
    <definedName name="Value41" localSheetId="9">#REF!</definedName>
    <definedName name="Value42" localSheetId="9">#REF!</definedName>
    <definedName name="Value43" localSheetId="9">#REF!</definedName>
    <definedName name="Value44" localSheetId="9">#REF!</definedName>
    <definedName name="Value45" localSheetId="9">#REF!</definedName>
    <definedName name="Value46" localSheetId="9">#REF!</definedName>
    <definedName name="Value47" localSheetId="9">#REF!</definedName>
    <definedName name="Value48" localSheetId="9">#REF!</definedName>
    <definedName name="Value49" localSheetId="9">#REF!</definedName>
    <definedName name="Value5" localSheetId="9">#REF!</definedName>
    <definedName name="Value50" localSheetId="9">#REF!</definedName>
    <definedName name="Value51" localSheetId="9">#REF!</definedName>
    <definedName name="Value52" localSheetId="9">#REF!</definedName>
    <definedName name="Value53" localSheetId="9">#REF!</definedName>
    <definedName name="Value54" localSheetId="9">#REF!</definedName>
    <definedName name="Value55" localSheetId="9">#REF!</definedName>
    <definedName name="Value6" localSheetId="9">#REF!</definedName>
    <definedName name="Value7" localSheetId="9">#REF!</definedName>
    <definedName name="Value8" localSheetId="9">#REF!</definedName>
    <definedName name="Value9" localSheetId="9">#REF!</definedName>
    <definedName name="VARIINST" localSheetId="9">#REF!</definedName>
    <definedName name="VARIPURC" localSheetId="9">#REF!</definedName>
    <definedName name="Vat_tu" localSheetId="9">#REF!</definedName>
    <definedName name="VATTU" localSheetId="9">'[86]Phan tich vat tu'!#REF!</definedName>
    <definedName name="VATTUMOI" localSheetId="9">'[86]Tong hop vat tu'!#REF!</definedName>
    <definedName name="vbtchongnuocm300" localSheetId="9">#REF!</definedName>
    <definedName name="vbtm150" localSheetId="9">#REF!</definedName>
    <definedName name="vbtm300" localSheetId="9">#REF!</definedName>
    <definedName name="vbtm400" localSheetId="9">#REF!</definedName>
    <definedName name="VC" localSheetId="9">#REF!</definedName>
    <definedName name="vccot" localSheetId="9">#REF!</definedName>
    <definedName name="vcdc." localSheetId="9">'[136]Chi tiet'!#REF!</definedName>
    <definedName name="VCDD1P" localSheetId="9">#REF!</definedName>
    <definedName name="VCDD3p" localSheetId="9">#REF!</definedName>
    <definedName name="VCDDCT3p" localSheetId="9">#REF!</definedName>
    <definedName name="VCDDMBA" localSheetId="9">#REF!</definedName>
    <definedName name="VCHT" localSheetId="9">#REF!</definedName>
    <definedName name="VCPKHTK" localSheetId="9">#REF!</definedName>
    <definedName name="vctb" localSheetId="9">#REF!</definedName>
    <definedName name="VCVBT1" localSheetId="9">#REF!</definedName>
    <definedName name="VCVBT2" localSheetId="9">#REF!</definedName>
    <definedName name="vd3p" localSheetId="9">#REF!</definedName>
    <definedName name="VDCLY" localSheetId="9">[45]QMCT!#REF!</definedName>
    <definedName name="vkcauthang" localSheetId="9">#REF!</definedName>
    <definedName name="vksan" localSheetId="9">#REF!</definedName>
    <definedName name="vl" localSheetId="9">#REF!</definedName>
    <definedName name="VL1P" localSheetId="9">#REF!</definedName>
    <definedName name="VL3P" localSheetId="9">#REF!</definedName>
    <definedName name="Vlcap0.7" localSheetId="9">#REF!</definedName>
    <definedName name="VLcap1" localSheetId="9">#REF!</definedName>
    <definedName name="VLCT3p" localSheetId="9">#REF!</definedName>
    <definedName name="vldd" localSheetId="9">'[23]TH XL'!#REF!</definedName>
    <definedName name="vldn400" localSheetId="9">#REF!</definedName>
    <definedName name="vldn600" localSheetId="9">#REF!</definedName>
    <definedName name="vltr" localSheetId="9">'[23]TH XL'!#REF!</definedName>
    <definedName name="vltram" localSheetId="9">#REF!</definedName>
    <definedName name="voi" localSheetId="9">'[137]Gia vat tu'!#REF!</definedName>
    <definedName name="vr3p" localSheetId="9">#REF!</definedName>
    <definedName name="VT" localSheetId="9">#REF!</definedName>
    <definedName name="vt1pbs" localSheetId="9">'[23]lam-moi'!#REF!</definedName>
    <definedName name="vtbs" localSheetId="9">'[23]lam-moi'!#REF!</definedName>
    <definedName name="W" localSheetId="9">#REF!</definedName>
    <definedName name="whatever" localSheetId="9">#REF!</definedName>
    <definedName name="___________wrn.주간._.보고.I_CO" hidden="1">{#N/A,#N/A,TRUE,"일정"}</definedName>
    <definedName name="WU" localSheetId="9">#REF!</definedName>
    <definedName name="WUJIN" localSheetId="9">#REF!</definedName>
    <definedName name="WW" localSheetId="9">#REF!</definedName>
    <definedName name="WX" localSheetId="9">#REF!</definedName>
    <definedName name="WXC" localSheetId="9">#REF!</definedName>
    <definedName name="x" localSheetId="9" hidden="1">#REF!</definedName>
    <definedName name="x17dnc" localSheetId="9">[23]chitiet!#REF!</definedName>
    <definedName name="x17dvl" localSheetId="9">[23]chitiet!#REF!</definedName>
    <definedName name="x17knc" localSheetId="9">[23]chitiet!#REF!</definedName>
    <definedName name="x17kvl" localSheetId="9">[23]chitiet!#REF!</definedName>
    <definedName name="X1pFCOnc" localSheetId="9">#REF!</definedName>
    <definedName name="X1pFCOvc" localSheetId="9">#REF!</definedName>
    <definedName name="X1pFCOvl" localSheetId="9">#REF!</definedName>
    <definedName name="X1pIGnc" localSheetId="9">#REF!</definedName>
    <definedName name="X1pIGvc" localSheetId="9">#REF!</definedName>
    <definedName name="X1pIGvl" localSheetId="9">#REF!</definedName>
    <definedName name="x1pind" localSheetId="9">#REF!</definedName>
    <definedName name="X1pINDnc" localSheetId="9">#REF!</definedName>
    <definedName name="X1pINDvc" localSheetId="9">#REF!</definedName>
    <definedName name="X1pINDvl" localSheetId="9">#REF!</definedName>
    <definedName name="x1ping" localSheetId="9">#REF!</definedName>
    <definedName name="X1pINGnc" localSheetId="9">#REF!</definedName>
    <definedName name="X1pINGvc" localSheetId="9">#REF!</definedName>
    <definedName name="X1pINGvl" localSheetId="9">#REF!</definedName>
    <definedName name="x1pint" localSheetId="9">#REF!</definedName>
    <definedName name="X1pINTnc" localSheetId="9">#REF!</definedName>
    <definedName name="X1pINTvc" localSheetId="9">#REF!</definedName>
    <definedName name="X1pINTvl" localSheetId="9">#REF!</definedName>
    <definedName name="X1pITnc" localSheetId="9">#REF!</definedName>
    <definedName name="X1pITvc" localSheetId="9">#REF!</definedName>
    <definedName name="X1pITvl" localSheetId="9">#REF!</definedName>
    <definedName name="x20knc" localSheetId="9">[23]chitiet!#REF!</definedName>
    <definedName name="x20kvl" localSheetId="9">[23]chitiet!#REF!</definedName>
    <definedName name="x22knc" localSheetId="9">[23]chitiet!#REF!</definedName>
    <definedName name="x22kvl" localSheetId="9">[23]chitiet!#REF!</definedName>
    <definedName name="x2mig1nc" localSheetId="9">'[23]lam-moi'!#REF!</definedName>
    <definedName name="x2mig1vl" localSheetId="9">'[23]lam-moi'!#REF!</definedName>
    <definedName name="x2min1nc" localSheetId="9">'[23]lam-moi'!#REF!</definedName>
    <definedName name="x2min1vl" localSheetId="9">'[23]lam-moi'!#REF!</definedName>
    <definedName name="x2mit1vl" localSheetId="9">'[23]lam-moi'!#REF!</definedName>
    <definedName name="x2mitnc" localSheetId="9">'[23]lam-moi'!#REF!</definedName>
    <definedName name="xa1pm" localSheetId="9">#REF!</definedName>
    <definedName name="xa3pm" localSheetId="9">#REF!</definedName>
    <definedName name="xact" localSheetId="9">#REF!</definedName>
    <definedName name="xdsnc" localSheetId="9">[23]gtrinh!#REF!</definedName>
    <definedName name="xdsvl" localSheetId="9">[23]gtrinh!#REF!</definedName>
    <definedName name="xfco" localSheetId="9">#REF!</definedName>
    <definedName name="xfco3p" localSheetId="9">#REF!</definedName>
    <definedName name="XFCOnc" localSheetId="9">#REF!</definedName>
    <definedName name="xfconc3p" localSheetId="9">#REF!</definedName>
    <definedName name="xfcotnc" localSheetId="9">#REF!</definedName>
    <definedName name="xfcotvl" localSheetId="9">#REF!</definedName>
    <definedName name="XFCOvc" localSheetId="9">#REF!</definedName>
    <definedName name="XFCOvl" localSheetId="9">#REF!</definedName>
    <definedName name="xfcovl3p" localSheetId="9">#REF!</definedName>
    <definedName name="xfnc" localSheetId="9">'[23]lam-moi'!#REF!</definedName>
    <definedName name="xfvl" localSheetId="9">'[23]lam-moi'!#REF!</definedName>
    <definedName name="xh" localSheetId="9">#REF!</definedName>
    <definedName name="xh_bq" localSheetId="9">'[27]truc tiep'!#REF!</definedName>
    <definedName name="xh_bv" localSheetId="9">'[27]truc tiep'!#REF!</definedName>
    <definedName name="xh_ck" localSheetId="9">'[27]truc tiep'!#REF!</definedName>
    <definedName name="xh_d1" localSheetId="9">'[27]truc tiep'!#REF!</definedName>
    <definedName name="xh_d2" localSheetId="9">'[27]truc tiep'!#REF!</definedName>
    <definedName name="xh_d3" localSheetId="9">'[27]truc tiep'!#REF!</definedName>
    <definedName name="xh_dl" localSheetId="9">'[27]truc tiep'!#REF!</definedName>
    <definedName name="xh_kcs" localSheetId="9">'[27]truc tiep'!#REF!</definedName>
    <definedName name="xh_nb" localSheetId="9">'[27]truc tiep'!#REF!</definedName>
    <definedName name="xh_ngio" localSheetId="9">'[27]truc tiep'!#REF!</definedName>
    <definedName name="xh_nv" localSheetId="9">'[27]truc tiep'!#REF!</definedName>
    <definedName name="xh_t3" localSheetId="9">'[27]truc tiep'!#REF!</definedName>
    <definedName name="xh_t4" localSheetId="9">'[27]truc tiep'!#REF!</definedName>
    <definedName name="xh_t5" localSheetId="9">'[27]truc tiep'!#REF!</definedName>
    <definedName name="xh_t6" localSheetId="9">'[27]truc tiep'!#REF!</definedName>
    <definedName name="xh_tc" localSheetId="9">'[27]truc tiep'!#REF!</definedName>
    <definedName name="xh_tm" localSheetId="9">'[27]truc tiep'!#REF!</definedName>
    <definedName name="xh_vs" localSheetId="9">'[27]truc tiep'!#REF!</definedName>
    <definedName name="xh_xh" localSheetId="9">'[27]truc tiep'!#REF!</definedName>
    <definedName name="xhn" localSheetId="9">#REF!</definedName>
    <definedName name="xhnnc" localSheetId="9">'[23]lam-moi'!#REF!</definedName>
    <definedName name="xhnvl" localSheetId="9">'[23]lam-moi'!#REF!</definedName>
    <definedName name="xig" localSheetId="9">#REF!</definedName>
    <definedName name="xig1" localSheetId="9">#REF!</definedName>
    <definedName name="XIG1nc" localSheetId="9">#REF!</definedName>
    <definedName name="xig1p" localSheetId="9">#REF!</definedName>
    <definedName name="xig1pnc" localSheetId="9">'[23]lam-moi'!#REF!</definedName>
    <definedName name="xig1pvl" localSheetId="9">'[23]lam-moi'!#REF!</definedName>
    <definedName name="XIG1vl" localSheetId="9">#REF!</definedName>
    <definedName name="xig2nc" localSheetId="9">'[23]lam-moi'!#REF!</definedName>
    <definedName name="xig2vl" localSheetId="9">'[23]lam-moi'!#REF!</definedName>
    <definedName name="xig3p" localSheetId="9">#REF!</definedName>
    <definedName name="XIGnc" localSheetId="9">#REF!</definedName>
    <definedName name="xignc3p" localSheetId="9">#REF!</definedName>
    <definedName name="XIGvc" localSheetId="9">#REF!</definedName>
    <definedName name="XIGvl" localSheetId="9">#REF!</definedName>
    <definedName name="xigvl3p" localSheetId="9">#REF!</definedName>
    <definedName name="xin" localSheetId="9">#REF!</definedName>
    <definedName name="xin190" localSheetId="9">#REF!</definedName>
    <definedName name="xin1903p" localSheetId="9">#REF!</definedName>
    <definedName name="XIN190nc" localSheetId="9">#REF!</definedName>
    <definedName name="xin190nc3p" localSheetId="9">#REF!</definedName>
    <definedName name="XIN190vc" localSheetId="9">#REF!</definedName>
    <definedName name="XIN190vl" localSheetId="9">#REF!</definedName>
    <definedName name="xin190vl3p" localSheetId="9">#REF!</definedName>
    <definedName name="xin290nc3p" localSheetId="9">#REF!</definedName>
    <definedName name="xin290vl3p" localSheetId="9">#REF!</definedName>
    <definedName name="xin3p" localSheetId="9">#REF!</definedName>
    <definedName name="xin901nc" localSheetId="9">'[23]lam-moi'!#REF!</definedName>
    <definedName name="xin901vl" localSheetId="9">'[23]lam-moi'!#REF!</definedName>
    <definedName name="xind" localSheetId="9">#REF!</definedName>
    <definedName name="xind1p" localSheetId="9">#REF!</definedName>
    <definedName name="xind1pnc" localSheetId="9">'[23]lam-moi'!#REF!</definedName>
    <definedName name="xind1pvl" localSheetId="9">'[23]lam-moi'!#REF!</definedName>
    <definedName name="xind3p" localSheetId="9">#REF!</definedName>
    <definedName name="XINDnc" localSheetId="9">#REF!</definedName>
    <definedName name="xindnc1p" localSheetId="9">#REF!</definedName>
    <definedName name="xindnc3p" localSheetId="9">#REF!</definedName>
    <definedName name="XINDvc" localSheetId="9">#REF!</definedName>
    <definedName name="XINDvl" localSheetId="9">#REF!</definedName>
    <definedName name="xindvl1p" localSheetId="9">#REF!</definedName>
    <definedName name="xindvl3p" localSheetId="9">#REF!</definedName>
    <definedName name="xing1p" localSheetId="9">#REF!</definedName>
    <definedName name="xing1pnc" localSheetId="9">'[23]lam-moi'!#REF!</definedName>
    <definedName name="xing1pvl" localSheetId="9">'[23]lam-moi'!#REF!</definedName>
    <definedName name="xingnc1p" localSheetId="9">#REF!</definedName>
    <definedName name="xingvl1p" localSheetId="9">#REF!</definedName>
    <definedName name="XINnc" localSheetId="9">#REF!</definedName>
    <definedName name="xinnc3p" localSheetId="9">#REF!</definedName>
    <definedName name="xint1p" localSheetId="9">#REF!</definedName>
    <definedName name="XINvc" localSheetId="9">#REF!</definedName>
    <definedName name="XINvl" localSheetId="9">#REF!</definedName>
    <definedName name="xinvl3p" localSheetId="9">#REF!</definedName>
    <definedName name="xit" localSheetId="9">#REF!</definedName>
    <definedName name="xit1" localSheetId="9">#REF!</definedName>
    <definedName name="XIT1nc" localSheetId="9">#REF!</definedName>
    <definedName name="xit1p" localSheetId="9">#REF!</definedName>
    <definedName name="xit1pnc" localSheetId="9">'[23]lam-moi'!#REF!</definedName>
    <definedName name="xit1pvl" localSheetId="9">'[23]lam-moi'!#REF!</definedName>
    <definedName name="XIT1vl" localSheetId="9">#REF!</definedName>
    <definedName name="xit23p" localSheetId="9">#REF!</definedName>
    <definedName name="xit2nc" localSheetId="9">'[23]lam-moi'!#REF!</definedName>
    <definedName name="xit2nc3p" localSheetId="9">#REF!</definedName>
    <definedName name="xit2vl" localSheetId="9">'[23]lam-moi'!#REF!</definedName>
    <definedName name="xit2vl3p" localSheetId="9">#REF!</definedName>
    <definedName name="xit3p" localSheetId="9">#REF!</definedName>
    <definedName name="XITnc" localSheetId="9">#REF!</definedName>
    <definedName name="xitnc3p" localSheetId="9">#REF!</definedName>
    <definedName name="XITvc" localSheetId="9">#REF!</definedName>
    <definedName name="XITvl" localSheetId="9">#REF!</definedName>
    <definedName name="xitvl3p" localSheetId="9">#REF!</definedName>
    <definedName name="XK" localSheetId="9">#REF!</definedName>
    <definedName name="xlbs" localSheetId="9">#REF!</definedName>
    <definedName name="xmcax" localSheetId="9">#REF!</definedName>
    <definedName name="xn" localSheetId="9">#REF!</definedName>
    <definedName name="xr1nc" localSheetId="9">'[23]lam-moi'!#REF!</definedName>
    <definedName name="xr1vl" localSheetId="9">'[23]lam-moi'!#REF!</definedName>
    <definedName name="xtr3pnc" localSheetId="9">[23]gtrinh!#REF!</definedName>
    <definedName name="xtr3pvl" localSheetId="9">[23]gtrinh!#REF!</definedName>
    <definedName name="year" localSheetId="9">#REF!</definedName>
    <definedName name="YH" localSheetId="9">#REF!</definedName>
    <definedName name="YI" localSheetId="9">#REF!</definedName>
    <definedName name="YINIANCHUKU" localSheetId="9">#REF!</definedName>
    <definedName name="YS" localSheetId="9">#REF!</definedName>
    <definedName name="yt_bq" localSheetId="9">'[27]truc tiep'!#REF!</definedName>
    <definedName name="yt_bv" localSheetId="9">'[27]truc tiep'!#REF!</definedName>
    <definedName name="yt_ck" localSheetId="9">'[27]truc tiep'!#REF!</definedName>
    <definedName name="yt_d1" localSheetId="9">'[27]truc tiep'!#REF!</definedName>
    <definedName name="yt_d2" localSheetId="9">'[27]truc tiep'!#REF!</definedName>
    <definedName name="yt_d3" localSheetId="9">'[27]truc tiep'!#REF!</definedName>
    <definedName name="yt_dl" localSheetId="9">'[27]truc tiep'!#REF!</definedName>
    <definedName name="yt_kcs" localSheetId="9">'[27]truc tiep'!#REF!</definedName>
    <definedName name="yt_nb" localSheetId="9">'[27]truc tiep'!#REF!</definedName>
    <definedName name="yt_ngio" localSheetId="9">'[27]truc tiep'!#REF!</definedName>
    <definedName name="yt_nv" localSheetId="9">'[27]truc tiep'!#REF!</definedName>
    <definedName name="yt_t3" localSheetId="9">'[27]truc tiep'!#REF!</definedName>
    <definedName name="yt_t4" localSheetId="9">'[27]truc tiep'!#REF!</definedName>
    <definedName name="yt_t5" localSheetId="9">'[27]truc tiep'!#REF!</definedName>
    <definedName name="yt_t6" localSheetId="9">'[27]truc tiep'!#REF!</definedName>
    <definedName name="yt_tc" localSheetId="9">'[27]truc tiep'!#REF!</definedName>
    <definedName name="yt_tm" localSheetId="9">'[27]truc tiep'!#REF!</definedName>
    <definedName name="yt_vs" localSheetId="9">'[27]truc tiep'!#REF!</definedName>
    <definedName name="yt_xh" localSheetId="9">'[27]truc tiep'!#REF!</definedName>
    <definedName name="YYY" localSheetId="9">#REF!</definedName>
    <definedName name="yyyy" localSheetId="9">#REF!</definedName>
    <definedName name="Z" localSheetId="9" hidden="1">#REF!</definedName>
    <definedName name="Z32_Cost_red" localSheetId="9">'[34]Financ. Overview'!#REF!</definedName>
    <definedName name="ZD" localSheetId="9">'[140]tong du toan'!#REF!</definedName>
    <definedName name="ZEROFROHS" localSheetId="9">#REF!</definedName>
    <definedName name="Zip" localSheetId="9">#REF!</definedName>
    <definedName name="ZXD" localSheetId="9">#REF!</definedName>
    <definedName name="ZYX" localSheetId="9">#REF!</definedName>
    <definedName name="ZZZ" localSheetId="9">#REF!</definedName>
    <definedName name="デｰタ年月" localSheetId="9">[141]!デｰタ年月</definedName>
    <definedName name="啊" localSheetId="9">#REF!</definedName>
    <definedName name="閉じる" localSheetId="9">[141]!閉じる</definedName>
    <definedName name="拨款汇总_合计" localSheetId="9">SUM([143]汇总!#REF!)</definedName>
    <definedName name="部门" localSheetId="9">#REF!</definedName>
    <definedName name="财力" localSheetId="9">#REF!</definedName>
    <definedName name="仓库" localSheetId="9">#REF!</definedName>
    <definedName name="差旅费12" localSheetId="9">#REF!</definedName>
    <definedName name="产品入库序时簿" localSheetId="9">#REF!</definedName>
    <definedName name="车间料房" localSheetId="9">#REF!</definedName>
    <definedName name="车间料房分析" localSheetId="9">#REF!</definedName>
    <definedName name="处置固资、无资和其资而收回的现金净额" localSheetId="9">#REF!</definedName>
    <definedName name="存货净值年初数" localSheetId="9">#REF!</definedName>
    <definedName name="存货净值期末数" localSheetId="9">#REF!</definedName>
    <definedName name="存货明细___1_原材料_" localSheetId="9">#REF!</definedName>
    <definedName name="存货收发存汇总表" localSheetId="9">#REF!</definedName>
    <definedName name="大幅度" localSheetId="9">#REF!</definedName>
    <definedName name="当前" localSheetId="9">#REF!</definedName>
    <definedName name="地区名称" localSheetId="9">[147]封面!#REF!</definedName>
    <definedName name="罚款收入" localSheetId="9">#REF!</definedName>
    <definedName name="分队发送" localSheetId="9">#REF!</definedName>
    <definedName name="分析" localSheetId="9">#REF!</definedName>
    <definedName name="固定资产" localSheetId="9">#REF!</definedName>
    <definedName name="固定资产清单" localSheetId="9">#REF!</definedName>
    <definedName name="固定资产折旧表" localSheetId="9">#REF!</definedName>
    <definedName name="管理No." localSheetId="9">#REF!</definedName>
    <definedName name="规格" localSheetId="9">#REF!</definedName>
    <definedName name="行間7" localSheetId="9">#N/A</definedName>
    <definedName name="核算项目明细账_555_02" localSheetId="9">#REF!</definedName>
    <definedName name="核算项目余额表" localSheetId="9">#REF!</definedName>
    <definedName name="汇率" localSheetId="9">#REF!</definedName>
    <definedName name="汇总" localSheetId="9">#REF!</definedName>
    <definedName name="会计分录序时簿" localSheetId="9">#REF!</definedName>
    <definedName name="加班单19" localSheetId="9">#REF!</definedName>
    <definedName name="监察" localSheetId="9">#REF!</definedName>
    <definedName name="結果３" localSheetId="9">#REF!</definedName>
    <definedName name="結果の要約" localSheetId="9">#REF!</definedName>
    <definedName name="結論" localSheetId="9">#REF!</definedName>
    <definedName name="今後の展開" localSheetId="9">#REF!</definedName>
    <definedName name="経歴" localSheetId="9">#REF!</definedName>
    <definedName name="科目余额表" localSheetId="9">#REF!</definedName>
    <definedName name="库___存" localSheetId="9">#REF!</definedName>
    <definedName name="库存呆滞料分析表" localSheetId="9">#REF!</definedName>
    <definedName name="判定" localSheetId="9">#REF!</definedName>
    <definedName name="其他出库序时簿" localSheetId="9">#REF!</definedName>
    <definedName name="其他业务收入" localSheetId="9">#REF!</definedName>
    <definedName name="其他应付款年初数" localSheetId="9">#REF!</definedName>
    <definedName name="其他应付款期末数" localSheetId="9">#REF!</definedName>
    <definedName name="其他应收款净额年初数" localSheetId="9">#REF!</definedName>
    <definedName name="其他应收款净额期末数" localSheetId="9">#REF!</definedName>
    <definedName name="其他应收款年初数" localSheetId="9">#REF!</definedName>
    <definedName name="其他应收款期末数" localSheetId="9">#REF!</definedName>
    <definedName name="请选择" localSheetId="9">#REF!</definedName>
    <definedName name="全部末级余额" localSheetId="9">#REF!</definedName>
    <definedName name="全额差额比例" localSheetId="9">'[158]C01-1'!#REF!</definedName>
    <definedName name="確認項目" localSheetId="9">#REF!</definedName>
    <definedName name="入力２" localSheetId="9">#REF!</definedName>
    <definedName name="社名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领料汇总" localSheetId="9">#REF!</definedName>
    <definedName name="生产领料序时簿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23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试算平衡表" localSheetId="9">#REF!</definedName>
    <definedName name="是" localSheetId="9">#REF!</definedName>
    <definedName name="数量金额总账" localSheetId="9">#REF!</definedName>
    <definedName name="外购入库序时簿" localSheetId="9">#REF!</definedName>
    <definedName name="外协厂监查指导4" localSheetId="9">#REF!</definedName>
    <definedName name="外协厂监察指导" localSheetId="9">#REF!</definedName>
    <definedName name="往来对账单" localSheetId="9">#REF!</definedName>
    <definedName name="委外加工发出序时簿" localSheetId="9">#REF!</definedName>
    <definedName name="位次d" localSheetId="9">[161]四月份月报!#REF!</definedName>
    <definedName name="物料" localSheetId="9">[162]存货明细!#REF!</definedName>
    <definedName name="物料代码0503" localSheetId="9">#REF!</definedName>
    <definedName name="物料收发汇总表" localSheetId="9">#REF!</definedName>
    <definedName name="物料收发明细表" localSheetId="9">#REF!</definedName>
    <definedName name="销售出库汇总表" localSheetId="9">#REF!</definedName>
    <definedName name="销售出库序时簿" localSheetId="9">#REF!</definedName>
    <definedName name="新" localSheetId="9">#REF!</definedName>
    <definedName name="選択_B517" localSheetId="9">[141]!選択_B517</definedName>
    <definedName name="選択_D510" localSheetId="9">[141]!選択_D510</definedName>
    <definedName name="選択_M32" localSheetId="9">[141]!選択_M32</definedName>
    <definedName name="選択_M95" localSheetId="9">[141]!選択_M95</definedName>
    <definedName name="選択_P30" localSheetId="9">[141]!選択_P30</definedName>
    <definedName name="選択_R34" localSheetId="9">[141]!選択_R34</definedName>
    <definedName name="選択_T32" localSheetId="9">[141]!選択_T32</definedName>
    <definedName name="選択_V01" localSheetId="9">[141]!選択_V01</definedName>
    <definedName name="選択_W32" localSheetId="9">[141]!選択_W32</definedName>
    <definedName name="選択_W33" localSheetId="9">[141]!選択_W33</definedName>
    <definedName name="仪器盘点" localSheetId="9">#REF!</definedName>
    <definedName name="营业外收入" localSheetId="9">#REF!</definedName>
    <definedName name="应付票据期末数" localSheetId="9">#REF!</definedName>
    <definedName name="应付账款期末数" localSheetId="9">#REF!</definedName>
    <definedName name="应会" localSheetId="9">#REF!</definedName>
    <definedName name="应收款项净额年初数" localSheetId="9">#REF!</definedName>
    <definedName name="应收票据年初数" localSheetId="9">#REF!</definedName>
    <definedName name="应收票据期末数" localSheetId="9">#REF!</definedName>
    <definedName name="应收账款净额年初数" localSheetId="9">#REF!</definedName>
    <definedName name="应收账款净额期末数" localSheetId="9">#REF!</definedName>
    <definedName name="应收账款年初数" localSheetId="9">#REF!</definedName>
    <definedName name="应收账款期末数" localSheetId="9">#REF!</definedName>
    <definedName name="预付账款期末数" localSheetId="9">#REF!</definedName>
    <definedName name="预收账款年初数" localSheetId="9">#REF!</definedName>
    <definedName name="预收账款期末数" localSheetId="9">#REF!</definedName>
    <definedName name="招待费12" localSheetId="9">#REF!</definedName>
    <definedName name="中国" localSheetId="9">#REF!</definedName>
    <definedName name="主营业务收入净额" localSheetId="9">#REF!</definedName>
    <definedName name="수량10월" localSheetId="9">#REF!</definedName>
    <definedName name="수량11월" localSheetId="9">#REF!</definedName>
    <definedName name="수량12월" localSheetId="9">#REF!</definedName>
    <definedName name="수량1월" localSheetId="9">#REF!</definedName>
    <definedName name="수량4" localSheetId="9">#REF!,#REF!,#REF!,#REF!</definedName>
    <definedName name="전" localSheetId="9">#REF!</definedName>
    <definedName name="전제2" localSheetId="9" hidden="1">#REF!</definedName>
    <definedName name="주택사업본부" localSheetId="9">#REF!</definedName>
    <definedName name="철구사업본부" localSheetId="9">#REF!</definedName>
    <definedName name="_______________0__123Grap" localSheetId="9" hidden="1">'[2]진행 DATA (2)'!#REF!</definedName>
    <definedName name="_?0_F" localSheetId="9" hidden="1">'[3]CD-실적'!#REF!</definedName>
    <definedName name="_____T02" localSheetId="9">{"Book1"}</definedName>
    <definedName name="__wrn.주간._.보고.I_CO" localSheetId="9" hidden="1">{#N/A,#N/A,TRUE,"일정"}</definedName>
    <definedName name="_AT1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GG1" localSheetId="9" hidden="1">{#N/A,#N/A,FALSE,"Aging Summary";#N/A,#N/A,FALSE,"Ratio Analysis";#N/A,#N/A,FALSE,"Test 120 Day Accts";#N/A,#N/A,FALSE,"Tickmarks"}</definedName>
    <definedName name="_GG2" localSheetId="9" hidden="1">{#N/A,#N/A,FALSE,"Aging Summary";#N/A,#N/A,FALSE,"Ratio Analysis";#N/A,#N/A,FALSE,"Test 120 Day Accts";#N/A,#N/A,FALSE,"Tickmarks"}</definedName>
    <definedName name="_INT2" localSheetId="9" hidden="1">{#N/A,#N/A,TRUE,"일정"}</definedName>
    <definedName name="_oo77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9" hidden="1">{#N/A,#N/A,TRUE,"일정"}</definedName>
    <definedName name="_T02" localSheetId="9">{"Book1"}</definedName>
    <definedName name="________________0Crite" localSheetId="9">#REF!</definedName>
    <definedName name="AAAAAAAAAAA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9" hidden="1">{#N/A,#N/A,TRUE,"일정"}</definedName>
    <definedName name="ACON" localSheetId="9" hidden="1">{#N/A,#N/A,TRUE,"일정"}</definedName>
    <definedName name="ADFHJGKGL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9" hidden="1">{#N/A,#N/A,TRUE,"일정"}</definedName>
    <definedName name="AK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QQQ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SAAAAAA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dcgvjjvjvh" localSheetId="9" hidden="1">{#N/A,#N/A,TRUE,"일정"}</definedName>
    <definedName name="CDE" localSheetId="9" hidden="1">{#N/A,#N/A,TRUE,"일정"}</definedName>
    <definedName name="cdhbkjbkjnkjnlmmn" localSheetId="9" hidden="1">{#N/A,#N/A,TRUE,"일정"}</definedName>
    <definedName name="CKXM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ONCEPT2" localSheetId="9" hidden="1">{#N/A,#N/A,TRUE,"일정"}</definedName>
    <definedName name="CXZB" localSheetId="9" hidden="1">{#N/A,#N/A,TRUE,"일정"}</definedName>
    <definedName name="DFSFDSFDSAF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localSheetId="9" hidden="1">{#N/A,#N/A,TRUE,"일정"}</definedName>
    <definedName name="DNFL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array" localSheetId="9">{"Thuxm2.xls","Sheet1"}</definedName>
    <definedName name="DOOR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w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9" hidden="1">{#N/A,#N/A,TRUE,"일정"}</definedName>
    <definedName name="EXTT" localSheetId="9" hidden="1">{#N/A,#N/A,TRUE,"일정"}</definedName>
    <definedName name="fddsdf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9" hidden="1">{#N/A,#N/A,TRUE,"일정"}</definedName>
    <definedName name="fffffffff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9" hidden="1">{#N/A,#N/A,TRUE,"일정"}</definedName>
    <definedName name="fgfgfgf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TQ" localSheetId="9" hidden="1">{#N/A,#N/A,TRUE,"일정"}</definedName>
    <definedName name="gdmhgdmhg" localSheetId="9" hidden="1">{#N/A,#N/A,TRUE,"일정"}</definedName>
    <definedName name="GFD" localSheetId="9" hidden="1">{#N/A,#N/A,TRUE,"일정"}</definedName>
    <definedName name="GGGGGGG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vdasskv" localSheetId="9" hidden="1">{#N/A,#N/A,TRUE,"일정"}</definedName>
    <definedName name="HDFHDH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J" localSheetId="9" hidden="1">{#N/A,#N/A,TRUE,"일정"}</definedName>
    <definedName name="hgfhgxfhgfxhgxfhgfxh" localSheetId="9" hidden="1">{#N/A,#N/A,TRUE,"일정"}</definedName>
    <definedName name="hgfshg" localSheetId="9" hidden="1">{#N/A,#N/A,TRUE,"일정"}</definedName>
    <definedName name="hgfshgs" localSheetId="9" hidden="1">{#N/A,#N/A,TRUE,"일정"}</definedName>
    <definedName name="hgfxd" localSheetId="9" hidden="1">{#N/A,#N/A,TRUE,"일정"}</definedName>
    <definedName name="HIEU" localSheetId="9" hidden="1">{"'Sheet1'!$L$16"}</definedName>
    <definedName name="hj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ntrol" localSheetId="9" hidden="1">{"'Sheet1'!$L$16"}</definedName>
    <definedName name="HTT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uy" localSheetId="9" hidden="1">{"'Sheet1'!$L$16"}</definedName>
    <definedName name="HYLO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NT" localSheetId="9" hidden="1">{#N/A,#N/A,TRUE,"일정"}</definedName>
    <definedName name="iuiu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fsjhgfsjhgfsdjhgfds" localSheetId="9" hidden="1">{#N/A,#N/A,TRUE,"일정"}</definedName>
    <definedName name="jghjg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9" hidden="1">{#N/A,#N/A,TRUE,"일정"}</definedName>
    <definedName name="JHFD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JJ" localSheetId="9" hidden="1">{#N/A,#N/A,TRUE,"일정"}</definedName>
    <definedName name="JYTD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hoi" localSheetId="9" hidden="1">{"'Sheet1'!$L$16"}</definedName>
    <definedName name="KJHG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9" hidden="1">{#N/A,#N/A,TRUE,"일정"}</definedName>
    <definedName name="lan" localSheetId="9" hidden="1">{#N/A,#N/A,TRUE,"BT M200 da 10x20"}</definedName>
    <definedName name="laychua" localSheetId="9">{"Thuxm2.xls","Sheet1"}</definedName>
    <definedName name="LHSDHSD" localSheetId="9" hidden="1">{#N/A,#N/A,TRUE,"일정"}</definedName>
    <definedName name="ljkl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 localSheetId="9" hidden="1">{#N/A,#N/A,FALSE,"Chi tiÆt"}</definedName>
    <definedName name="______________MAÕ_SOÁ_THUEÁ" localSheetId="9">#REF!</definedName>
    <definedName name="MASTER" localSheetId="9" hidden="1">{#N/A,#N/A,TRUE,"일정"}</definedName>
    <definedName name="MH_출장비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nnnk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______ÑÔN_GIAÙ" localSheetId="9">#REF!</definedName>
    <definedName name="o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HASE4" localSheetId="9" hidden="1">{#N/A,#N/A,FALSE,"삼진정공";#N/A,#N/A,FALSE,"영신금속";#N/A,#N/A,FALSE,"태양금속";#N/A,#N/A,FALSE,"진합정공";#N/A,#N/A,FALSE,"코리아";#N/A,#N/A,FALSE,"풍강금속";#N/A,#N/A,FALSE,"선일기계"}</definedName>
    <definedName name="PH단계별" localSheetId="9" hidden="1">{#N/A,#N/A,TRUE,"일정"}</definedName>
    <definedName name="qa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9" hidden="1">{#N/A,#N/A,TRUE,"일정"}</definedName>
    <definedName name="QSC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we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localSheetId="9" hidden="1">{#N/A,#N/A,TRUE,"일정"}</definedName>
    <definedName name="______________SOÁ_CTÖØ" localSheetId="9">#REF!</definedName>
    <definedName name="SSD" localSheetId="9" hidden="1">{#N/A,#N/A,TRUE,"일정"}</definedName>
    <definedName name="ssi" localSheetId="9" hidden="1">{#N/A,#N/A,TRUE,"일정"}</definedName>
    <definedName name="SSS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art" localSheetId="9" hidden="1">{#N/A,#N/A,TRUE,"일정"}</definedName>
    <definedName name="TA게획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TEÂN_HAØNG" localSheetId="9">#REF!</definedName>
    <definedName name="______________TEÂN_KHAÙCH_HAØ" localSheetId="9">#REF!</definedName>
    <definedName name="tftft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______THAØNH_TIEÀN" localSheetId="9">#REF!</definedName>
    <definedName name="______________TRÒ_GIAÙ" localSheetId="9">#REF!</definedName>
    <definedName name="______________TRÒ_GIAÙ__VAT_" localSheetId="9">#REF!</definedName>
    <definedName name="uisfdssa" localSheetId="9" hidden="1">{#N/A,#N/A,TRUE,"일정"}</definedName>
    <definedName name="UY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localSheetId="9" hidden="1">{#N/A,#N/A,TRUE,"일정"}</definedName>
    <definedName name="vv" localSheetId="9" hidden="1">{#N/A,#N/A,TRUE,"일정"}</definedName>
    <definedName name="VVCVC" localSheetId="9" hidden="1">{#N/A,#N/A,TRUE,"일정"}</definedName>
    <definedName name="WJATN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9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9" hidden="1">{#N/A,#N/A,TRUE,"일정"}</definedName>
    <definedName name="WQ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and._Trend._.Analysis.GG" localSheetId="9" hidden="1">{#N/A,#N/A,FALSE,"Aging Summary";#N/A,#N/A,FALSE,"Ratio Analysis";#N/A,#N/A,FALSE,"Test 120 Day Accts";#N/A,#N/A,FALSE,"Tickmarks"}</definedName>
    <definedName name="wrn.chi._.tiÆt." localSheetId="9" hidden="1">{#N/A,#N/A,FALSE,"Chi tiÆt"}</definedName>
    <definedName name="wrn.DDD.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9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9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9" hidden="1">{#N/A,#N/A,TRUE,"BT M200 da 10x20"}</definedName>
    <definedName name="wrn.고명석._.하반기._.업무보고." localSheetId="9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9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9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9" hidden="1">{#N/A,#N/A,TRUE,"일정"}</definedName>
    <definedName name="____________wrn.주간._.보고.I_CO" localSheetId="9" hidden="1">{#N/A,#N/A,TRUE,"일정"}</definedName>
    <definedName name="wrn.표면처리._.현황." localSheetId="9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9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9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9" hidden="1">{#N/A,#N/A,TRUE,"일정"}</definedName>
    <definedName name="xfgh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nhgfx" localSheetId="9" hidden="1">{#N/A,#N/A,TRUE,"일정"}</definedName>
    <definedName name="xx" localSheetId="9" hidden="1">{#N/A,#N/A,TRUE,"일정"}</definedName>
    <definedName name="yen" localSheetId="9" hidden="1">{#N/A,#N/A,FALSE,"Chi tiÆt"}</definedName>
    <definedName name="yiuyui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Z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9" hidden="1">{#N/A,#N/A,TRUE,"일정"}</definedName>
    <definedName name="가나다라" localSheetId="9" hidden="1">{#N/A,#N/A,TRUE,"일정"}</definedName>
    <definedName name="개5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9" hidden="1">{#N/A,#N/A,TRUE,"일정"}</definedName>
    <definedName name="供货、iouguiguigui、、" localSheetId="9" hidden="1">{#N/A,#N/A,TRUE,"일정"}</definedName>
    <definedName name="ㄴㅇ" localSheetId="9" hidden="1">{#N/A,#N/A,TRUE,"일정"}</definedName>
    <definedName name="ㄴㅇㅇㅇㄴ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내제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进程" localSheetId="9" hidden="1">{#N/A,#N/A,TRUE,"일정"}</definedName>
    <definedName name="ㄷㄷㄷㄷ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9" hidden="1">{#N/A,#N/A,TRUE,"일정"}</definedName>
    <definedName name="더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试1" localSheetId="9" hidden="1">{#N/A,#N/A,FALSE,"Aging Summary";#N/A,#N/A,FALSE,"Ratio Analysis";#N/A,#N/A,FALSE,"Test 120 Day Accts";#N/A,#N/A,FALSE,"Tickmarks"}</definedName>
    <definedName name="ㅁ" localSheetId="9" hidden="1">{#N/A,#N/A,TRUE,"일정"}</definedName>
    <definedName name="ㅁㄴㅇ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9" hidden="1">{#N/A,#N/A,TRUE,"일정"}</definedName>
    <definedName name="ㅁㅁㅁㅁ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9" hidden="1">{#N/A,#N/A,TRUE,"일정"}</definedName>
    <definedName name="머아ㅏㅏ러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9" hidden="1">{#N/A,#N/A,FALSE,"Aging Summary";#N/A,#N/A,FALSE,"Ratio Analysis";#N/A,#N/A,FALSE,"Test 120 Day Accts";#N/A,#N/A,FALSE,"Tickmarks"}</definedName>
    <definedName name="문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미" localSheetId="9" hidden="1">{#N/A,#N/A,TRUE,"일정"}</definedName>
    <definedName name="미승인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9" hidden="1">{#N/A,#N/A,TRUE,"일정"}</definedName>
    <definedName name="ㅂㅈ" localSheetId="9" hidden="1">{#N/A,#N/A,TRUE,"일정"}</definedName>
    <definedName name="ㅂㅈㄷ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9" hidden="1">{#N/A,#N/A,FALSE,"삼진정공";#N/A,#N/A,FALSE,"영신금속";#N/A,#N/A,FALSE,"태양금속";#N/A,#N/A,FALSE,"진합정공";#N/A,#N/A,FALSE,"코리아";#N/A,#N/A,FALSE,"풍강금속";#N/A,#N/A,FALSE,"선일기계"}</definedName>
    <definedName name="折旧1" localSheetId="9" hidden="1">{#N/A,#N/A,FALSE,"Aging Summary";#N/A,#N/A,FALSE,"Ratio Analysis";#N/A,#N/A,FALSE,"Test 120 Day Accts";#N/A,#N/A,FALSE,"Tickmarks"}</definedName>
    <definedName name="보고12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9" hidden="1">{#N/A,#N/A,TRUE,"일정"}</definedName>
    <definedName name="사람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9" hidden="1">{#N/A,#N/A,TRUE,"일정"}</definedName>
    <definedName name="생산성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9" hidden="1">{#N/A,#N/A,TRUE,"일정"}</definedName>
    <definedName name="서비스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9" hidden="1">{#N/A,#N/A,TRUE,"일정"}</definedName>
    <definedName name="인원절감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후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9" hidden="1">{#N/A,#N/A,TRUE,"일정"}</definedName>
    <definedName name="중국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9" hidden="1">{#N/A,#N/A,TRUE,"일정"}</definedName>
    <definedName name="지별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9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첨부3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9" hidden="1">{#N/A,#N/A,TRUE,"일정"}</definedName>
    <definedName name="투자" localSheetId="9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9" hidden="1">{#N/A,#N/A,TRUE,"일정"}</definedName>
    <definedName name="투자사업개요서2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9" hidden="1">{#N/A,#N/A,TRUE,"일정"}</definedName>
    <definedName name="품질" localSheetId="9" hidden="1">{#N/A,#N/A,TRUE,"일정"}</definedName>
    <definedName name="품질피드백" localSheetId="9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9" hidden="1">{#N/A,#N/A,TRUE,"일정"}</definedName>
    <definedName name="ㅎㄹㅇ" localSheetId="9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9" hidden="1">{#N/A,#N/A,TRUE,"일정"}</definedName>
    <definedName name="혹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9" hidden="1">{#N/A,#N/A,TRUE,"일정"}</definedName>
    <definedName name="ㅐㅐㅐㅐ" localSheetId="9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9" hidden="1">{#N/A,#N/A,TRUE,"일정"}</definedName>
    <definedName name="ㅔㅔ" localSheetId="9" hidden="1">{#N/A,#N/A,TRUE,"일정"}</definedName>
    <definedName name="ㅗㄱㄴㅇㅁ" localSheetId="9" hidden="1">{#N/A,#N/A,TRUE,"일정"}</definedName>
    <definedName name="ㅛㄱ됴ㄱㄷ죠ㅅㄱ됴ㅅㄱㄷ죡ㄷ죠" localSheetId="9" hidden="1">{#N/A,#N/A,TRUE,"일정"}</definedName>
    <definedName name="ㅜㄴㅅ구ㅛㄴ군ㄱ" localSheetId="9" hidden="1">{#N/A,#N/A,TRUE,"일정"}</definedName>
    <definedName name="ㅜㅛㅅㄱ누ㅛㅅㄱ누ㅛㅅㄴ구ㅛㅅㄱㄴ" localSheetId="9" hidden="1">{#N/A,#N/A,TRUE,"일정"}</definedName>
    <definedName name="________________0__123Grap" hidden="1">'[2]진행 DATA (2)'!#REF!</definedName>
    <definedName name="________?0_F" hidden="1">'[3]CD-실적'!#REF!</definedName>
    <definedName name="\0" localSheetId="12">'[4]PNT-QUOT-#3'!#REF!</definedName>
    <definedName name="\C" localSheetId="12">#REF!</definedName>
    <definedName name="\f" localSheetId="12">'[6]__-BLDG'!#REF!</definedName>
    <definedName name="\k" localSheetId="12">'[6]__-BLDG'!#REF!</definedName>
    <definedName name="\l" localSheetId="12">'[6]__-BLDG'!#REF!</definedName>
    <definedName name="\n" localSheetId="12">'[6]__-BLDG'!#REF!</definedName>
    <definedName name="\R" localSheetId="12">#REF!</definedName>
    <definedName name="\T" localSheetId="12">#REF!</definedName>
    <definedName name="\x1" localSheetId="12">'[5]SCH 4'!#REF!</definedName>
    <definedName name="\x2" localSheetId="12">'[5]SCH 4'!#REF!</definedName>
    <definedName name="____0Crite" localSheetId="12">#REF!</definedName>
    <definedName name="___IV16532" localSheetId="12">#REF!</definedName>
    <definedName name="___IV17532" localSheetId="12">#REF!</definedName>
    <definedName name="___IV19999" localSheetId="12">#REF!</definedName>
    <definedName name="___IV20000" localSheetId="12">#REF!</definedName>
    <definedName name="___IV60000" localSheetId="12">#REF!</definedName>
    <definedName name="__123Graph_X" localSheetId="12" hidden="1">'[7]진행 DATA (2)'!#REF!</definedName>
    <definedName name="__IV999999" localSheetId="12">#REF!</definedName>
    <definedName name="__IZ53" localSheetId="12">#REF!</definedName>
    <definedName name="__JZ123" localSheetId="12">#REF!</definedName>
    <definedName name="__LZ123" localSheetId="12">#REF!</definedName>
    <definedName name="__MAÕ_HAØNG" localSheetId="12">#REF!</definedName>
    <definedName name="__MAÕ_SOÁ_THUEÁ" localSheetId="12">#REF!</definedName>
    <definedName name="__MZ53" localSheetId="12">#REF!</definedName>
    <definedName name="__ÑÔN_GIAÙ" localSheetId="12">#REF!</definedName>
    <definedName name="__SOÁ_CTÖØ" localSheetId="12">#REF!</definedName>
    <definedName name="__SOÁ_LÖÔÏNG" localSheetId="12">#REF!</definedName>
    <definedName name="__TEÂN_HAØNG" localSheetId="12">#REF!</definedName>
    <definedName name="__TEÂN_KHAÙCH_HAØ" localSheetId="12">#REF!</definedName>
    <definedName name="__THAØNH_TIEÀN" localSheetId="12">#REF!</definedName>
    <definedName name="__TK632" localSheetId="12">'[10]HD-XUAT'!#REF!</definedName>
    <definedName name="__TK641" localSheetId="12">'[10]HD-XUAT'!#REF!</definedName>
    <definedName name="__TK642" localSheetId="12">'[10]HD-XUAT'!#REF!</definedName>
    <definedName name="__TK911" localSheetId="12">'[10]HD-XUAT'!#REF!</definedName>
    <definedName name="__TRÒ_GIAÙ" localSheetId="12">#REF!</definedName>
    <definedName name="__TRÒ_GIAÙ__VAT_" localSheetId="12">#REF!</definedName>
    <definedName name="__XY123" localSheetId="12">#REF!</definedName>
    <definedName name="_1BA1025" localSheetId="12">[11]MTP!#REF!</definedName>
    <definedName name="_1BA1037" localSheetId="12">[11]MTP!#REF!</definedName>
    <definedName name="_1BA1050" localSheetId="12">[11]MTP!#REF!</definedName>
    <definedName name="_1BA1075" localSheetId="12">[11]MTP!#REF!</definedName>
    <definedName name="_1BA1100" localSheetId="12">[11]MTP!#REF!</definedName>
    <definedName name="_1BA2500" localSheetId="12">#REF!</definedName>
    <definedName name="_1BA3025" localSheetId="12">[11]MTP!#REF!</definedName>
    <definedName name="_1BA3037" localSheetId="12">[11]MTP!#REF!</definedName>
    <definedName name="_1BA3050" localSheetId="12">[11]MTP!#REF!</definedName>
    <definedName name="_1BA305G" localSheetId="12">[11]MTP!#REF!</definedName>
    <definedName name="_1BA3075" localSheetId="12">[11]MTP!#REF!</definedName>
    <definedName name="_1BA3100" localSheetId="12">[11]MTP!#REF!</definedName>
    <definedName name="_1BA3160" localSheetId="12">[11]MTP!#REF!</definedName>
    <definedName name="_1BA3250" localSheetId="12">#REF!</definedName>
    <definedName name="_1BA3320" localSheetId="12">[11]MTP!#REF!</definedName>
    <definedName name="_1BA3400" localSheetId="12">[11]MTP!#REF!</definedName>
    <definedName name="_1BA400P" localSheetId="12">#REF!</definedName>
    <definedName name="_1CAP001" localSheetId="12">#REF!</definedName>
    <definedName name="_1CAP002" localSheetId="12">[12]MTP!#REF!</definedName>
    <definedName name="_1CAP003" localSheetId="12">[11]MTP!#REF!</definedName>
    <definedName name="_1CAP011" localSheetId="12">#REF!</definedName>
    <definedName name="_1CAP012" localSheetId="12">#REF!</definedName>
    <definedName name="_1CAPTU1" localSheetId="12">[13]MTP!#REF!</definedName>
    <definedName name="_1CDHT01" localSheetId="12">[11]MTP!#REF!</definedName>
    <definedName name="_1CDHT02" localSheetId="12">[11]MTP!#REF!</definedName>
    <definedName name="_1CDHT03" localSheetId="12">#REF!</definedName>
    <definedName name="_1CHAG01" localSheetId="12">[14]MTP!#REF!</definedName>
    <definedName name="_1CHAG02" localSheetId="12">[14]MTP!#REF!</definedName>
    <definedName name="_1CHANG1" localSheetId="12">[11]MTP!#REF!</definedName>
    <definedName name="_1CHANG2" localSheetId="12">#REF!</definedName>
    <definedName name="_1CHDG01" localSheetId="12">[14]MTP!#REF!</definedName>
    <definedName name="_1CHDG02" localSheetId="12">[14]MTP!#REF!</definedName>
    <definedName name="_1CHSG01" localSheetId="12">[14]MTP!#REF!</definedName>
    <definedName name="_1DA0801" localSheetId="12">[11]MTP!#REF!</definedName>
    <definedName name="_1DA0802" localSheetId="12">[11]MTP!#REF!</definedName>
    <definedName name="_1DA1201" localSheetId="12">[11]MTP!#REF!</definedName>
    <definedName name="_1DA2001" localSheetId="12">[11]MTP!#REF!</definedName>
    <definedName name="_1DA2401" localSheetId="12">[15]MTP!#REF!</definedName>
    <definedName name="_1DA2402" localSheetId="12">[15]MTP!#REF!</definedName>
    <definedName name="_1DA2403" localSheetId="12">[14]MTP!#REF!</definedName>
    <definedName name="_1DA3201" localSheetId="12">[15]MTP!#REF!</definedName>
    <definedName name="_1DA3202" localSheetId="12">[15]MTP!#REF!</definedName>
    <definedName name="_1DA3203" localSheetId="12">[15]MTP!#REF!</definedName>
    <definedName name="_1DA3204" localSheetId="12">[11]MTP!#REF!</definedName>
    <definedName name="_1DADOI1" localSheetId="12">#REF!</definedName>
    <definedName name="_1DATITU" localSheetId="12">[14]MTP!#REF!</definedName>
    <definedName name="_1DAU001" localSheetId="12">[11]MTP!#REF!</definedName>
    <definedName name="_1DAU002" localSheetId="12">#REF!</definedName>
    <definedName name="_1DAU003" localSheetId="12">[11]MTP!#REF!</definedName>
    <definedName name="_1DCTT48" localSheetId="12">[11]MTP!#REF!</definedName>
    <definedName name="_1DDAY03" localSheetId="12">#REF!</definedName>
    <definedName name="_1DDTT01" localSheetId="12">#REF!</definedName>
    <definedName name="_1DK1001" localSheetId="12">[11]MTP!#REF!</definedName>
    <definedName name="_1DK3001" localSheetId="12">[11]MTP!#REF!</definedName>
    <definedName name="_1FCO101" localSheetId="12">#REF!</definedName>
    <definedName name="_1GIA101" localSheetId="12">#REF!</definedName>
    <definedName name="_1KD22B1" localSheetId="12">[11]MTP!#REF!</definedName>
    <definedName name="_1KDM22T" localSheetId="12">[11]MTP!#REF!</definedName>
    <definedName name="_1KEP001" localSheetId="12">[11]MTP!#REF!</definedName>
    <definedName name="_1LA1001" localSheetId="12">#REF!</definedName>
    <definedName name="_1LCAP01" localSheetId="12">[11]MTP!#REF!</definedName>
    <definedName name="_1LP" localSheetId="12">#REF!</definedName>
    <definedName name="_1MCCBO2" localSheetId="12">#REF!</definedName>
    <definedName name="_1NEO001" localSheetId="12">[15]MTP!#REF!</definedName>
    <definedName name="_1PKCAP1" localSheetId="12">#REF!</definedName>
    <definedName name="_1PKIEN1" localSheetId="12">[11]MTP!#REF!</definedName>
    <definedName name="_1PKIEN2" localSheetId="12">#REF!</definedName>
    <definedName name="_1PKTT01" localSheetId="12">#REF!</definedName>
    <definedName name="_1SDUNG1" localSheetId="12">[15]MTP!#REF!</definedName>
    <definedName name="_1STREO1" localSheetId="12">[11]MTP!#REF!</definedName>
    <definedName name="_1STREO2" localSheetId="12">[11]MTP!#REF!</definedName>
    <definedName name="_1STREO3" localSheetId="12">[11]MTP!#REF!</definedName>
    <definedName name="_1TCD101" localSheetId="12">#REF!</definedName>
    <definedName name="_1TCD201" localSheetId="12">#REF!</definedName>
    <definedName name="_1TCD203" localSheetId="12">#REF!</definedName>
    <definedName name="_1TD1001" localSheetId="12">[11]MTP!#REF!</definedName>
    <definedName name="_1TD1002" localSheetId="12">[11]MTP!#REF!</definedName>
    <definedName name="_1TD2001" localSheetId="12">#REF!</definedName>
    <definedName name="_1TIHT01" localSheetId="12">#REF!</definedName>
    <definedName name="_1TIHT02" localSheetId="12">[11]MTP!#REF!</definedName>
    <definedName name="_1TIHT03" localSheetId="12">[11]MTP!#REF!</definedName>
    <definedName name="_1TIHT04" localSheetId="12">[11]MTP!#REF!</definedName>
    <definedName name="_1TIHT05" localSheetId="12">[11]MTP!#REF!</definedName>
    <definedName name="_1TIHT06" localSheetId="12">#REF!</definedName>
    <definedName name="_1TIHT07" localSheetId="12">#REF!</definedName>
    <definedName name="_1TITT01" localSheetId="12">[14]MTP!#REF!</definedName>
    <definedName name="_1TRU121" localSheetId="12">#REF!</definedName>
    <definedName name="_1UCLEV1" localSheetId="12">[11]MTP!#REF!</definedName>
    <definedName name="_21114" localSheetId="12">#REF!</definedName>
    <definedName name="_2BLA100" localSheetId="12">#REF!</definedName>
    <definedName name="_2BLBCO1" localSheetId="12">[14]MTP!#REF!</definedName>
    <definedName name="_2BMONG1" localSheetId="12">[16]MTP!#REF!</definedName>
    <definedName name="_2CHAG01" localSheetId="12">[11]MTP!#REF!</definedName>
    <definedName name="_2CHAG02" localSheetId="12">[11]MTP!#REF!</definedName>
    <definedName name="_2CHANG1" localSheetId="12">#REF!</definedName>
    <definedName name="_2CHANG2" localSheetId="12">#REF!</definedName>
    <definedName name="_2CHDG01" localSheetId="12">[11]MTP!#REF!</definedName>
    <definedName name="_2CHDG02" localSheetId="12">[11]MTP!#REF!</definedName>
    <definedName name="_2CHGI01" localSheetId="12">[11]MTP!#REF!</definedName>
    <definedName name="_2CHSG01" localSheetId="12">[11]MTP!#REF!</definedName>
    <definedName name="_2COAC150" localSheetId="12">[14]MTP!#REF!</definedName>
    <definedName name="_2COAC240" localSheetId="12">[14]MTP!#REF!</definedName>
    <definedName name="_2COTT48" localSheetId="12">[11]MTP!#REF!</definedName>
    <definedName name="_2DA080" localSheetId="12">[16]MTP!#REF!</definedName>
    <definedName name="_2DA0801" localSheetId="12">[11]MTP!#REF!</definedName>
    <definedName name="_2DA0802" localSheetId="12">[11]MTP!#REF!</definedName>
    <definedName name="_2DA2001" localSheetId="12">[11]MTP!#REF!</definedName>
    <definedName name="_2DA2002" localSheetId="12">[11]MTP!#REF!</definedName>
    <definedName name="_2DA2401" localSheetId="12">[11]MTP!#REF!</definedName>
    <definedName name="_2DA2402" localSheetId="12">[11]MTP!#REF!</definedName>
    <definedName name="_2DA2403" localSheetId="12">[11]MTP!#REF!</definedName>
    <definedName name="_2DA2404" localSheetId="12">[11]MTP!#REF!</definedName>
    <definedName name="_2DA2405" localSheetId="12">[11]MTP!#REF!</definedName>
    <definedName name="_2DA2406" localSheetId="12">[11]MTP!#REF!</definedName>
    <definedName name="_2DA2407" localSheetId="12">[17]MTP!#REF!</definedName>
    <definedName name="_2DA2408" localSheetId="12">[14]MTP!#REF!</definedName>
    <definedName name="_2DA3202" localSheetId="12">[11]MTP!#REF!</definedName>
    <definedName name="_2DADOI1" localSheetId="12">#REF!</definedName>
    <definedName name="_2DAL201" localSheetId="12">#REF!</definedName>
    <definedName name="_2DALHT1" localSheetId="12">[16]MTP!#REF!</definedName>
    <definedName name="_2DATITU" localSheetId="12">[14]MTP!#REF!</definedName>
    <definedName name="_2DCT001" localSheetId="12">[11]MTP!#REF!</definedName>
    <definedName name="_2DDAY01" localSheetId="12">[11]MTP!#REF!</definedName>
    <definedName name="_2DS1P01" localSheetId="12">[11]MTP!#REF!</definedName>
    <definedName name="_2DS3P01" localSheetId="12">[11]MTP!#REF!</definedName>
    <definedName name="_2FCO100" localSheetId="12">[11]MTP!#REF!</definedName>
    <definedName name="_2FCO200" localSheetId="12">[11]MTP!#REF!</definedName>
    <definedName name="_2KD0120" localSheetId="12">[14]MTP!#REF!</definedName>
    <definedName name="_2KD0221" localSheetId="12">[11]MTP!#REF!</definedName>
    <definedName name="_2KD0222" localSheetId="12">#REF!</definedName>
    <definedName name="_2KD0223" localSheetId="12">[11]MTP!#REF!</definedName>
    <definedName name="_2KD0481" localSheetId="12">[11]MTP!#REF!</definedName>
    <definedName name="_2KD0500" localSheetId="12">[11]MTP!#REF!</definedName>
    <definedName name="_2KD0501" localSheetId="12">[11]MTP!#REF!</definedName>
    <definedName name="_2KD0502" localSheetId="12">[11]MTP!#REF!</definedName>
    <definedName name="_2KD0600" localSheetId="12">[14]MTP!#REF!</definedName>
    <definedName name="_2KD0700" localSheetId="12">[11]MTP!#REF!</definedName>
    <definedName name="_2KD0701" localSheetId="12">[11]MTP!#REF!</definedName>
    <definedName name="_2KD0702" localSheetId="12">[11]MTP!#REF!</definedName>
    <definedName name="_2KD0950" localSheetId="12">[11]MTP!#REF!</definedName>
    <definedName name="_2KD0951" localSheetId="12">[11]MTP!#REF!</definedName>
    <definedName name="_2KD1202" localSheetId="12">[14]MTP!#REF!</definedName>
    <definedName name="_2KD1501" localSheetId="12">[11]MTP!#REF!</definedName>
    <definedName name="_2KD1502" localSheetId="12">[11]MTP!#REF!</definedName>
    <definedName name="_2KD22B1" localSheetId="12">[11]MTP!#REF!</definedName>
    <definedName name="_2KD2401" localSheetId="12">[11]MTP!#REF!</definedName>
    <definedName name="_2KD25B1" localSheetId="12">[16]MTP!#REF!</definedName>
    <definedName name="_2KD3251" localSheetId="12">[16]MTP!#REF!</definedName>
    <definedName name="_2KD48B1" localSheetId="12">[11]MTP!#REF!</definedName>
    <definedName name="_2LA1001" localSheetId="12">[11]MTP!#REF!</definedName>
    <definedName name="_2LBCO01" localSheetId="12">[11]MTP!#REF!</definedName>
    <definedName name="_2LBS001" localSheetId="12">[11]MTP!#REF!</definedName>
    <definedName name="_2LDA080" localSheetId="12">[16]MTP!#REF!</definedName>
    <definedName name="_2LP" localSheetId="12">#REF!</definedName>
    <definedName name="_2MONG01" localSheetId="12">[11]MTP!#REF!</definedName>
    <definedName name="_2NEO001" localSheetId="12">[11]MTP!#REF!</definedName>
    <definedName name="_2NHANH1" localSheetId="12">[11]MTP!#REF!</definedName>
    <definedName name="_2OILS01" localSheetId="12">[11]MTP!#REF!</definedName>
    <definedName name="_2PKTT01" localSheetId="12">[11]MTP!#REF!</definedName>
    <definedName name="_2RECLO1" localSheetId="12">[11]MTP!#REF!</definedName>
    <definedName name="_2SDINH1" localSheetId="12">[11]MTP!#REF!</definedName>
    <definedName name="_2SDUNG1" localSheetId="12">[11]MTP!#REF!</definedName>
    <definedName name="_2SDUNG2" localSheetId="12">[14]MTP!#REF!</definedName>
    <definedName name="_2SDUNG4" localSheetId="12">[18]MTP!#REF!</definedName>
    <definedName name="_2STREO1" localSheetId="12">[11]MTP!#REF!</definedName>
    <definedName name="_2STREO2" localSheetId="12">[11]MTP!#REF!</definedName>
    <definedName name="_2STREO3" localSheetId="12">[11]MTP!#REF!</definedName>
    <definedName name="_2STREO4" localSheetId="12">[11]MTP!#REF!</definedName>
    <definedName name="_2STREO7" localSheetId="12">[19]MTP!#REF!</definedName>
    <definedName name="_2STREOA" localSheetId="12">[16]MTP!#REF!</definedName>
    <definedName name="_2SUCHA1" localSheetId="12">[16]MTP!#REF!</definedName>
    <definedName name="_2SUDO01" localSheetId="12">[11]MTP!#REF!</definedName>
    <definedName name="_2TD2001" localSheetId="12">#REF!</definedName>
    <definedName name="_2TDIA01" localSheetId="12">[11]MTP!#REF!</definedName>
    <definedName name="_2TDTD01" localSheetId="12">[11]MTP!#REF!</definedName>
    <definedName name="_2TRU121" localSheetId="12">[11]MTP!#REF!</definedName>
    <definedName name="_2TRU122" localSheetId="12">[11]MTP!#REF!</definedName>
    <definedName name="_2TRU141" localSheetId="12">[11]MTP!#REF!</definedName>
    <definedName name="_2TRU900" localSheetId="12">[14]MTP!#REF!</definedName>
    <definedName name="_2TU3100" localSheetId="12">[11]MTP!#REF!</definedName>
    <definedName name="_2TU6100" localSheetId="12">[11]MTP!#REF!</definedName>
    <definedName name="_2UCLEV1" localSheetId="12">[11]MTP!#REF!</definedName>
    <definedName name="_2UCLEV2" localSheetId="12">[18]MTP!#REF!</definedName>
    <definedName name="_2VTLT01" localSheetId="12">[11]MTP!#REF!</definedName>
    <definedName name="_3ABC501" localSheetId="12">[11]MTP!#REF!</definedName>
    <definedName name="_3ABC701" localSheetId="12">[11]MTP!#REF!</definedName>
    <definedName name="_3ABC951" localSheetId="12">[11]MTP!#REF!</definedName>
    <definedName name="_3BETON1" localSheetId="12">[16]MTP!#REF!</definedName>
    <definedName name="_3BLXMD" localSheetId="12">#REF!</definedName>
    <definedName name="_3BOAG01" localSheetId="12">#REF!</definedName>
    <definedName name="_3BRANC1" localSheetId="12">[16]MTP!#REF!</definedName>
    <definedName name="_3BRANC3" localSheetId="12">[16]MTP!#REF!</definedName>
    <definedName name="_3BRANCH" localSheetId="12">[11]MTP!#REF!</definedName>
    <definedName name="_3BTHT01" localSheetId="12">[11]MTP!#REF!</definedName>
    <definedName name="_3BTHT02" localSheetId="12">[11]MTP!#REF!</definedName>
    <definedName name="_3BTHT11" localSheetId="12">[11]MTP!#REF!</definedName>
    <definedName name="_3CHAG01" localSheetId="12">[11]MTP!#REF!</definedName>
    <definedName name="_3CHAG02" localSheetId="12">[11]MTP!#REF!</definedName>
    <definedName name="_3CHAG03" localSheetId="12">[11]MTP!#REF!</definedName>
    <definedName name="_3CHAG04" localSheetId="12">[11]MTP!#REF!</definedName>
    <definedName name="_3CHDG01" localSheetId="12">[11]MTP!#REF!</definedName>
    <definedName name="_3CHDG02" localSheetId="12">[11]MTP!#REF!</definedName>
    <definedName name="_3CHDG03" localSheetId="12">[11]MTP!#REF!</definedName>
    <definedName name="_3CHDG04" localSheetId="12">[11]MTP!#REF!</definedName>
    <definedName name="_3CHSG01" localSheetId="12">[11]MTP!#REF!</definedName>
    <definedName name="_3CHSG02" localSheetId="12">[11]MTP!#REF!</definedName>
    <definedName name="_3CLHT01" localSheetId="12">[11]MTP!#REF!</definedName>
    <definedName name="_3CLHT02" localSheetId="12">[11]MTP!#REF!</definedName>
    <definedName name="_3CLHT03" localSheetId="12">[11]MTP!#REF!</definedName>
    <definedName name="_3COABC1" localSheetId="12">[11]MTP!#REF!</definedName>
    <definedName name="_3COSSE1" localSheetId="12">#REF!</definedName>
    <definedName name="_3CPHA01" localSheetId="12">[11]MTP!#REF!</definedName>
    <definedName name="_3CTKHAC" localSheetId="12">#REF!</definedName>
    <definedName name="_3DA0001" localSheetId="12">[11]MTP!#REF!</definedName>
    <definedName name="_3DA0002" localSheetId="12">[11]MTP!#REF!</definedName>
    <definedName name="_3DALHT1" localSheetId="12">[16]MTP!#REF!</definedName>
    <definedName name="_3DALTHT" localSheetId="12">[16]MTP!#REF!</definedName>
    <definedName name="_3DATRU1" localSheetId="12">[16]MTP!#REF!</definedName>
    <definedName name="_3DCT001" localSheetId="12">[11]MTP!#REF!</definedName>
    <definedName name="_3DMINO1" localSheetId="12">#REF!</definedName>
    <definedName name="_3DMINO2" localSheetId="12">#REF!</definedName>
    <definedName name="_3DNVCD1" localSheetId="12">[16]MTP!#REF!</definedName>
    <definedName name="_3DUPLEX" localSheetId="12">[11]MTP!#REF!</definedName>
    <definedName name="_3DUPSSS" localSheetId="12">#REF!</definedName>
    <definedName name="_3FERRU1" localSheetId="12">[11]MTP!#REF!</definedName>
    <definedName name="_3FERRU2" localSheetId="12">[11]MTP!#REF!</definedName>
    <definedName name="_3HTTR01" localSheetId="12">#REF!</definedName>
    <definedName name="_3HTTR02" localSheetId="12">#REF!</definedName>
    <definedName name="_3HTTR03" localSheetId="12">#REF!</definedName>
    <definedName name="_3HTTR04" localSheetId="12">#REF!</definedName>
    <definedName name="_3HTTR05" localSheetId="12">#REF!</definedName>
    <definedName name="_3KD3501" localSheetId="12">[11]MTP!#REF!</definedName>
    <definedName name="_3KD3502" localSheetId="12">[11]MTP!#REF!</definedName>
    <definedName name="_3KD3511" localSheetId="12">[11]MTP!#REF!</definedName>
    <definedName name="_3KD3801" localSheetId="12">[11]MTP!#REF!</definedName>
    <definedName name="_3KD4801" localSheetId="12">[11]MTP!#REF!</definedName>
    <definedName name="_3KD5011" localSheetId="12">[11]MTP!#REF!</definedName>
    <definedName name="_3KD7501" localSheetId="12">[11]MTP!#REF!</definedName>
    <definedName name="_3KD9501" localSheetId="12">[11]MTP!#REF!</definedName>
    <definedName name="_3KNABC1" localSheetId="12">[16]MTP!#REF!</definedName>
    <definedName name="_3KTABC1" localSheetId="12">[16]MTP!#REF!</definedName>
    <definedName name="_3LABC01" localSheetId="12">[11]MTP!#REF!</definedName>
    <definedName name="_3LONG01" localSheetId="12">[11]MTP!#REF!</definedName>
    <definedName name="_3LONG02" localSheetId="12">[11]MTP!#REF!</definedName>
    <definedName name="_3LONG03" localSheetId="12">[11]MTP!#REF!</definedName>
    <definedName name="_3LONG04" localSheetId="12">[11]MTP!#REF!</definedName>
    <definedName name="_3LSON01" localSheetId="12">[11]MTP!#REF!</definedName>
    <definedName name="_3LSON02" localSheetId="12">[11]MTP!#REF!</definedName>
    <definedName name="_3LSON03" localSheetId="12">[11]MTP!#REF!</definedName>
    <definedName name="_3LSON04" localSheetId="12">[11]MTP!#REF!</definedName>
    <definedName name="_3LSON05" localSheetId="12">[11]MTP!#REF!</definedName>
    <definedName name="_3LSON06" localSheetId="12">[11]MTP!#REF!</definedName>
    <definedName name="_3LSON07" localSheetId="12">[11]MTP!#REF!</definedName>
    <definedName name="_3LSON08" localSheetId="12">[11]MTP!#REF!</definedName>
    <definedName name="_3LSON09" localSheetId="12">[11]MTP!#REF!</definedName>
    <definedName name="_3LSON10" localSheetId="12">[11]MTP!#REF!</definedName>
    <definedName name="_3LSON11" localSheetId="12">[11]MTP!#REF!</definedName>
    <definedName name="_3LSON12" localSheetId="12">[11]MTP!#REF!</definedName>
    <definedName name="_3LSON13" localSheetId="12">[11]MTP!#REF!</definedName>
    <definedName name="_3LSON14" localSheetId="12">[11]MTP!#REF!</definedName>
    <definedName name="_3LSON15" localSheetId="12">[11]MTP!#REF!</definedName>
    <definedName name="_3LSON16" localSheetId="12">[11]MTP!#REF!</definedName>
    <definedName name="_3LSON17" localSheetId="12">[11]MTP!#REF!</definedName>
    <definedName name="_3LSON18" localSheetId="12">[11]MTP!#REF!</definedName>
    <definedName name="_3LSON19" localSheetId="12">[11]MTP!#REF!</definedName>
    <definedName name="_3MONG01" localSheetId="12">[11]MTP!#REF!</definedName>
    <definedName name="_3NAPABC" localSheetId="12">[16]MTP!#REF!</definedName>
    <definedName name="_3NEO001" localSheetId="12">[11]MTP!#REF!</definedName>
    <definedName name="_3NEO002" localSheetId="12">[11]MTP!#REF!</definedName>
    <definedName name="_3NOIBOC" localSheetId="12">[16]MTP!#REF!</definedName>
    <definedName name="_3PKABC1" localSheetId="12">[11]MTP!#REF!</definedName>
    <definedName name="_3PKDOM1" localSheetId="12">#REF!</definedName>
    <definedName name="_3PKDOM2" localSheetId="12">#REF!</definedName>
    <definedName name="_3PKHT01" localSheetId="12">[11]MTP!#REF!</definedName>
    <definedName name="_3QUARTD" localSheetId="12">[11]MTP!#REF!</definedName>
    <definedName name="_3RACK31" localSheetId="12">[11]MTP!#REF!</definedName>
    <definedName name="_3RACK41" localSheetId="12">[11]MTP!#REF!</definedName>
    <definedName name="_3TDABC1" localSheetId="12">[16]MTP!#REF!</definedName>
    <definedName name="_3TDIA01" localSheetId="12">[11]MTP!#REF!</definedName>
    <definedName name="_3TDIA02" localSheetId="12">[11]MTP!#REF!</definedName>
    <definedName name="_3TDIA03" localSheetId="12">[16]MTP!#REF!</definedName>
    <definedName name="_3TDIAHT" localSheetId="12">[16]MTP!#REF!</definedName>
    <definedName name="_3TDIATM" localSheetId="12">[16]MTP!#REF!</definedName>
    <definedName name="_3TRU091" localSheetId="12">[11]MTP!#REF!</definedName>
    <definedName name="_3TRU101" localSheetId="12">[11]MTP!#REF!</definedName>
    <definedName name="_3TRU102" localSheetId="12">[11]MTP!#REF!</definedName>
    <definedName name="_3TRU121" localSheetId="12">[11]MTP!#REF!</definedName>
    <definedName name="_3TRU122" localSheetId="12">#REF!</definedName>
    <definedName name="_3TRU731" localSheetId="12">[11]MTP!#REF!</definedName>
    <definedName name="_3TRU841" localSheetId="12">[11]MTP!#REF!</definedName>
    <definedName name="_3TRU842" localSheetId="12">[11]MTP!#REF!</definedName>
    <definedName name="_3TRU843" localSheetId="12">[11]MTP!#REF!</definedName>
    <definedName name="_3TU0601" localSheetId="12">[11]MTP!#REF!</definedName>
    <definedName name="_3TU0602" localSheetId="12">[11]MTP!#REF!</definedName>
    <definedName name="_3TU0603" localSheetId="12">[11]MTP!#REF!</definedName>
    <definedName name="_3TU0609" localSheetId="12">#REF!</definedName>
    <definedName name="_3TU0901" localSheetId="12">[11]MTP!#REF!</definedName>
    <definedName name="_3TU0902" localSheetId="12">[11]MTP!#REF!</definedName>
    <definedName name="_3TU0903" localSheetId="12">[11]MTP!#REF!</definedName>
    <definedName name="_430.001" localSheetId="12">#REF!</definedName>
    <definedName name="_4CDB095" localSheetId="12">[20]MTP!#REF!</definedName>
    <definedName name="_4CDB120" localSheetId="12">[14]MTP!#REF!</definedName>
    <definedName name="_4CDTT01" localSheetId="12">[11]MTP!#REF!</definedName>
    <definedName name="_4CNT050" localSheetId="12">[11]MTP!#REF!</definedName>
    <definedName name="_4CNT095" localSheetId="12">[11]MTP!#REF!</definedName>
    <definedName name="_4CNT150" localSheetId="12">[11]MTP!#REF!</definedName>
    <definedName name="_4CNT240" localSheetId="12">#REF!</definedName>
    <definedName name="_4CTL050" localSheetId="12">[11]MTP!#REF!</definedName>
    <definedName name="_4CTL095" localSheetId="12">[11]MTP!#REF!</definedName>
    <definedName name="_4CTL150" localSheetId="12">[11]MTP!#REF!</definedName>
    <definedName name="_4CTL240" localSheetId="12">#REF!</definedName>
    <definedName name="_4ED2062" localSheetId="12">[11]MTP!#REF!</definedName>
    <definedName name="_4ED2063" localSheetId="12">[11]MTP!#REF!</definedName>
    <definedName name="_4ED2064" localSheetId="12">[11]MTP!#REF!</definedName>
    <definedName name="_4FCO100" localSheetId="12">#REF!</definedName>
    <definedName name="_4FCO101" localSheetId="12">[11]MTP!#REF!</definedName>
    <definedName name="_4FCO200" localSheetId="12">[20]MTP!#REF!</definedName>
    <definedName name="_4GDDCN1" localSheetId="12">[20]MTP!#REF!</definedName>
    <definedName name="_4GIA101" localSheetId="12">[11]MTP!#REF!</definedName>
    <definedName name="_4GOIC01" localSheetId="12">[11]MTP!#REF!</definedName>
    <definedName name="_4HDCTT1" localSheetId="12">[11]MTP!#REF!</definedName>
    <definedName name="_4HDCTT2" localSheetId="12">[11]MTP!#REF!</definedName>
    <definedName name="_4HDCTT3" localSheetId="12">[11]MTP!#REF!</definedName>
    <definedName name="_4HDCTT4" localSheetId="12">#REF!</definedName>
    <definedName name="_4HNCTT1" localSheetId="12">[11]MTP!#REF!</definedName>
    <definedName name="_4HNCTT2" localSheetId="12">[11]MTP!#REF!</definedName>
    <definedName name="_4HNCTT3" localSheetId="12">[11]MTP!#REF!</definedName>
    <definedName name="_4HNCTT4" localSheetId="12">#REF!</definedName>
    <definedName name="_4KEPC01" localSheetId="12">[11]MTP!#REF!</definedName>
    <definedName name="_4LA1001" localSheetId="12">[20]MTP!#REF!</definedName>
    <definedName name="_4LBCO01" localSheetId="12">#REF!</definedName>
    <definedName name="_4OSLCN2" localSheetId="12">[20]MTP!#REF!</definedName>
    <definedName name="_4OSLCTT" localSheetId="12">#REF!</definedName>
    <definedName name="_4PKIECN" localSheetId="12">[20]MTP!#REF!</definedName>
    <definedName name="_4VATLT1" localSheetId="12">[20]MTP!#REF!</definedName>
    <definedName name="_5080591" localSheetId="12">#REF!</definedName>
    <definedName name="_5CNHT91" localSheetId="12">[21]MTP!#REF!</definedName>
    <definedName name="_5CNHT95" localSheetId="12">[11]MTP!#REF!</definedName>
    <definedName name="_5DNCNG1" localSheetId="12">[20]MTP!#REF!</definedName>
    <definedName name="_5DNCNG2" localSheetId="12">[16]MTP!#REF!</definedName>
    <definedName name="_5GOIC01" localSheetId="12">[11]MTP!#REF!</definedName>
    <definedName name="_5GOIC03" localSheetId="12">[21]MTP!#REF!</definedName>
    <definedName name="_5HDCHT1" localSheetId="12">[11]MTP!#REF!</definedName>
    <definedName name="_5HDCHT4" localSheetId="12">[21]MTP!#REF!</definedName>
    <definedName name="_5KEPC01" localSheetId="12">[11]MTP!#REF!</definedName>
    <definedName name="_5KEPC02" localSheetId="12">[21]MTP!#REF!</definedName>
    <definedName name="_5ONHHT1" localSheetId="12">[16]MTP!#REF!</definedName>
    <definedName name="_5OSATHT" localSheetId="12">[16]MTP!#REF!</definedName>
    <definedName name="_5OSLCH5" localSheetId="12">[21]MTP!#REF!</definedName>
    <definedName name="_5OSLCHT" localSheetId="12">[11]MTP!#REF!</definedName>
    <definedName name="_5TU120" localSheetId="12">[13]MTP!#REF!</definedName>
    <definedName name="_5TU130" localSheetId="12">[13]MTP!#REF!</definedName>
    <definedName name="_6ABC501" localSheetId="12">[21]MTP!#REF!</definedName>
    <definedName name="_6ABC701" localSheetId="12">[21]MTP!#REF!</definedName>
    <definedName name="_6ABC951" localSheetId="12">[21]MTP!#REF!</definedName>
    <definedName name="_6BNTTTH" localSheetId="12">'[19]MTP1'!#REF!</definedName>
    <definedName name="_6BRANCH" localSheetId="12">[21]MTP!#REF!</definedName>
    <definedName name="_6BTHT01" localSheetId="12">[21]MTP!#REF!</definedName>
    <definedName name="_6BTHT02" localSheetId="12">[21]MTP!#REF!</definedName>
    <definedName name="_6BTHT11" localSheetId="12">[21]MTP!#REF!</definedName>
    <definedName name="_6CHAG01" localSheetId="12">[21]MTP!#REF!</definedName>
    <definedName name="_6CHAG02" localSheetId="12">[21]MTP!#REF!</definedName>
    <definedName name="_6CHAG03" localSheetId="12">[21]MTP!#REF!</definedName>
    <definedName name="_6CHAG04" localSheetId="12">[21]MTP!#REF!</definedName>
    <definedName name="_6CHDG01" localSheetId="12">[21]MTP!#REF!</definedName>
    <definedName name="_6CHDG02" localSheetId="12">[21]MTP!#REF!</definedName>
    <definedName name="_6CHDG03" localSheetId="12">[21]MTP!#REF!</definedName>
    <definedName name="_6CHDG04" localSheetId="12">[21]MTP!#REF!</definedName>
    <definedName name="_6CHSG01" localSheetId="12">[21]MTP!#REF!</definedName>
    <definedName name="_6CHSG02" localSheetId="12">[21]MTP!#REF!</definedName>
    <definedName name="_6CLHT01" localSheetId="12">[21]MTP!#REF!</definedName>
    <definedName name="_6CLHT02" localSheetId="12">[21]MTP!#REF!</definedName>
    <definedName name="_6CLHT03" localSheetId="12">[21]MTP!#REF!</definedName>
    <definedName name="_6COABC1" localSheetId="12">[21]MTP!#REF!</definedName>
    <definedName name="_6CPHA01" localSheetId="12">[21]MTP!#REF!</definedName>
    <definedName name="_6DA0001" localSheetId="12">[21]MTP!#REF!</definedName>
    <definedName name="_6DA0002" localSheetId="12">[21]MTP!#REF!</definedName>
    <definedName name="_6DCT001" localSheetId="12">[21]MTP!#REF!</definedName>
    <definedName name="_6DCTTBO" localSheetId="12">'[19]MTP1'!#REF!</definedName>
    <definedName name="_6DD24TT" localSheetId="12">'[19]MTP1'!#REF!</definedName>
    <definedName name="_6DUPLEX" localSheetId="12">[21]MTP!#REF!</definedName>
    <definedName name="_6FCOTBU" localSheetId="12">'[19]MTP1'!#REF!</definedName>
    <definedName name="_6FERRU1" localSheetId="12">[21]MTP!#REF!</definedName>
    <definedName name="_6FERRU2" localSheetId="12">[21]MTP!#REF!</definedName>
    <definedName name="_6KD3501" localSheetId="12">[21]MTP!#REF!</definedName>
    <definedName name="_6KD3502" localSheetId="12">[21]MTP!#REF!</definedName>
    <definedName name="_6KD3511" localSheetId="12">[21]MTP!#REF!</definedName>
    <definedName name="_6KD3801" localSheetId="12">[21]MTP!#REF!</definedName>
    <definedName name="_6KD4801" localSheetId="12">[21]MTP!#REF!</definedName>
    <definedName name="_6KD5011" localSheetId="12">[21]MTP!#REF!</definedName>
    <definedName name="_6KD7501" localSheetId="12">[21]MTP!#REF!</definedName>
    <definedName name="_6KD9501" localSheetId="12">[21]MTP!#REF!</definedName>
    <definedName name="_6LABC01" localSheetId="12">[21]MTP!#REF!</definedName>
    <definedName name="_6LATUBU" localSheetId="12">'[19]MTP1'!#REF!</definedName>
    <definedName name="_6MONG01" localSheetId="12">[21]MTP!#REF!</definedName>
    <definedName name="_6NEO002" localSheetId="12">[21]MTP!#REF!</definedName>
    <definedName name="_6PKABC1" localSheetId="12">[21]MTP!#REF!</definedName>
    <definedName name="_6PKHT01" localSheetId="12">[21]MTP!#REF!</definedName>
    <definedName name="_6QUARTD" localSheetId="12">[21]MTP!#REF!</definedName>
    <definedName name="_6RACK31" localSheetId="12">[21]MTP!#REF!</definedName>
    <definedName name="_6RACK41" localSheetId="12">[21]MTP!#REF!</definedName>
    <definedName name="_6SDTT24" localSheetId="12">'[19]MTP1'!#REF!</definedName>
    <definedName name="_6TBUDTT" localSheetId="12">'[19]MTP1'!#REF!</definedName>
    <definedName name="_6TDDDTT" localSheetId="12">'[19]MTP1'!#REF!</definedName>
    <definedName name="_6TDIA01" localSheetId="12">[21]MTP!#REF!</definedName>
    <definedName name="_6TDIA02" localSheetId="12">[21]MTP!#REF!</definedName>
    <definedName name="_6TLTTTH" localSheetId="12">'[19]MTP1'!#REF!</definedName>
    <definedName name="_6TRU091" localSheetId="12">[21]MTP!#REF!</definedName>
    <definedName name="_6TRU101" localSheetId="12">[21]MTP!#REF!</definedName>
    <definedName name="_6TRU102" localSheetId="12">[21]MTP!#REF!</definedName>
    <definedName name="_6TRU121" localSheetId="12">[21]MTP!#REF!</definedName>
    <definedName name="_6TRU122" localSheetId="12">[21]MTP!#REF!</definedName>
    <definedName name="_6TRU731" localSheetId="12">[21]MTP!#REF!</definedName>
    <definedName name="_6TRU841" localSheetId="12">[21]MTP!#REF!</definedName>
    <definedName name="_6TRU842" localSheetId="12">[21]MTP!#REF!</definedName>
    <definedName name="_6TRU843" localSheetId="12">[21]MTP!#REF!</definedName>
    <definedName name="_6TU0601" localSheetId="12">[21]MTP!#REF!</definedName>
    <definedName name="_6TU0602" localSheetId="12">[21]MTP!#REF!</definedName>
    <definedName name="_6TU0603" localSheetId="12">[21]MTP!#REF!</definedName>
    <definedName name="_6TU0901" localSheetId="12">[21]MTP!#REF!</definedName>
    <definedName name="_6TU0902" localSheetId="12">[21]MTP!#REF!</definedName>
    <definedName name="_6TU0903" localSheetId="12">[21]MTP!#REF!</definedName>
    <definedName name="_6TUBUTT" localSheetId="12">'[19]MTP1'!#REF!</definedName>
    <definedName name="_6UCLVIS" localSheetId="12">'[19]MTP1'!#REF!</definedName>
    <definedName name="_7DNCABC" localSheetId="12">'[19]MTP1'!#REF!</definedName>
    <definedName name="_7HDCTBU" localSheetId="12">'[19]MTP1'!#REF!</definedName>
    <definedName name="_7PKTUBU" localSheetId="12">'[19]MTP1'!#REF!</definedName>
    <definedName name="_7TBHT20" localSheetId="12">'[19]MTP1'!#REF!</definedName>
    <definedName name="_7TBHT30" localSheetId="12">'[19]MTP1'!#REF!</definedName>
    <definedName name="_7TDCABC" localSheetId="12">'[19]MTP1'!#REF!</definedName>
    <definedName name="_93" localSheetId="12">#REF!</definedName>
    <definedName name="_94" localSheetId="12">#REF!</definedName>
    <definedName name="_95" localSheetId="12">#REF!</definedName>
    <definedName name="_96" localSheetId="12">#REF!</definedName>
    <definedName name="_97" localSheetId="12">#REF!</definedName>
    <definedName name="_98" localSheetId="12">#REF!</definedName>
    <definedName name="_99" localSheetId="12">#REF!</definedName>
    <definedName name="_A" localSheetId="12">#REF!</definedName>
    <definedName name="_a500000" localSheetId="12">#REF!</definedName>
    <definedName name="_A65700" localSheetId="12">'[22]MTO REV.2(ARMOR)'!#REF!</definedName>
    <definedName name="_A65800" localSheetId="12">'[22]MTO REV.2(ARMOR)'!#REF!</definedName>
    <definedName name="_A66000" localSheetId="12">'[22]MTO REV.2(ARMOR)'!#REF!</definedName>
    <definedName name="_A67000" localSheetId="12">'[22]MTO REV.2(ARMOR)'!#REF!</definedName>
    <definedName name="_A68000" localSheetId="12">'[22]MTO REV.2(ARMOR)'!#REF!</definedName>
    <definedName name="_A70000" localSheetId="12">'[22]MTO REV.2(ARMOR)'!#REF!</definedName>
    <definedName name="_A75000" localSheetId="12">'[22]MTO REV.2(ARMOR)'!#REF!</definedName>
    <definedName name="_A85000" localSheetId="12">'[22]MTO REV.2(ARMOR)'!#REF!</definedName>
    <definedName name="_abb91" localSheetId="12">[23]chitimc!#REF!</definedName>
    <definedName name="_CON1" localSheetId="12">#REF!</definedName>
    <definedName name="_CON2" localSheetId="12">#REF!</definedName>
    <definedName name="_CT250" localSheetId="12">'[23]dongia (2)'!#REF!</definedName>
    <definedName name="_day1" localSheetId="12">'[25]Chiet tinh dz22'!#REF!</definedName>
    <definedName name="_dbu1" localSheetId="12">'[24]CT Thang Mo'!#REF!</definedName>
    <definedName name="_ddn400" localSheetId="12">#REF!</definedName>
    <definedName name="_ddn600" localSheetId="12">#REF!</definedName>
    <definedName name="_dgt100" localSheetId="12">'[23]dongia (2)'!#REF!</definedName>
    <definedName name="_Dist_Bin" localSheetId="12" hidden="1">'[26]CD-실적'!#REF!</definedName>
    <definedName name="_Dist_Values" localSheetId="12" hidden="1">'[26]CD-실적'!#REF!</definedName>
    <definedName name="_doi3" localSheetId="12">'[27]truc tiep'!#REF!</definedName>
    <definedName name="_E99999" localSheetId="12">#REF!</definedName>
    <definedName name="_Fill" localSheetId="12" hidden="1">#REF!</definedName>
    <definedName name="_xlnm._FilterDatabase" localSheetId="12" hidden="1">'附表5-2023年2季度拆解产物产生、处理量明细表（1）'!$A$4:$J$213</definedName>
    <definedName name="_gon4" localSheetId="12">#REF!</definedName>
    <definedName name="_IV16532" localSheetId="12">#REF!</definedName>
    <definedName name="_IV17532" localSheetId="12">#REF!</definedName>
    <definedName name="_IV19999" localSheetId="12">#REF!</definedName>
    <definedName name="_IV20000" localSheetId="12">#REF!</definedName>
    <definedName name="_IV60000" localSheetId="12">#REF!</definedName>
    <definedName name="_Key1" localSheetId="12" hidden="1">#REF!</definedName>
    <definedName name="_Key2" localSheetId="12" hidden="1">#REF!</definedName>
    <definedName name="_lap1" localSheetId="12">#REF!</definedName>
    <definedName name="_lap2" localSheetId="12">#REF!</definedName>
    <definedName name="_MAC12" localSheetId="12">#REF!</definedName>
    <definedName name="_MAC46" localSheetId="12">#REF!</definedName>
    <definedName name="_NCL100" localSheetId="12">#REF!</definedName>
    <definedName name="_NCL200" localSheetId="12">#REF!</definedName>
    <definedName name="_NCL250" localSheetId="12">#REF!</definedName>
    <definedName name="_NET2" localSheetId="12">#REF!</definedName>
    <definedName name="_nin190" localSheetId="12">#REF!</definedName>
    <definedName name="_oto10" localSheetId="12">[29]VL!#REF!</definedName>
    <definedName name="_PA7" localSheetId="12">'[30]SW-TEO'!#REF!</definedName>
    <definedName name="_PA8" localSheetId="12">'[30]SW-TEO'!#REF!</definedName>
    <definedName name="_PD1" localSheetId="12">'[30]SW-TEO'!#REF!</definedName>
    <definedName name="_PE12" localSheetId="12">'[30]SW-TEO'!#REF!</definedName>
    <definedName name="_PE13" localSheetId="12">'[30]SW-TEO'!#REF!</definedName>
    <definedName name="_PE6" localSheetId="12">'[30]SW-TEO'!#REF!</definedName>
    <definedName name="_PE7" localSheetId="12">'[30]SW-TEO'!#REF!</definedName>
    <definedName name="_PE8" localSheetId="12">'[30]SW-TEO'!#REF!</definedName>
    <definedName name="_PE9" localSheetId="12">'[30]SW-TEO'!#REF!</definedName>
    <definedName name="_PER1" localSheetId="12">#REF!</definedName>
    <definedName name="_PER2" localSheetId="12">#REF!</definedName>
    <definedName name="_PH1" localSheetId="12">'[30]SW-TEO'!#REF!</definedName>
    <definedName name="_PI1" localSheetId="12">'[30]SW-TEO'!#REF!</definedName>
    <definedName name="_PK1" localSheetId="12">'[30]SW-TEO'!#REF!</definedName>
    <definedName name="_PK3" localSheetId="12">'[30]SW-TEO'!#REF!</definedName>
    <definedName name="_sc1" localSheetId="12">#REF!</definedName>
    <definedName name="_SC2" localSheetId="12">#REF!</definedName>
    <definedName name="_sc3" localSheetId="12">#REF!</definedName>
    <definedName name="_SN3" localSheetId="12">#REF!</definedName>
    <definedName name="_Sort" localSheetId="12" hidden="1">#REF!</definedName>
    <definedName name="_su12" localSheetId="12">[32]Sheet3!#REF!</definedName>
    <definedName name="_Su70" localSheetId="12">[32]Sheet3!#REF!</definedName>
    <definedName name="_sw70609" localSheetId="12">[13]MTP!#REF!</definedName>
    <definedName name="_TB1" localSheetId="12">#REF!</definedName>
    <definedName name="_th100" localSheetId="12">'[23]dongia (2)'!#REF!</definedName>
    <definedName name="_TH160" localSheetId="12">'[23]dongia (2)'!#REF!</definedName>
    <definedName name="_TL1" localSheetId="12">#REF!</definedName>
    <definedName name="_TL2" localSheetId="12">#REF!</definedName>
    <definedName name="_TL3" localSheetId="12">#REF!</definedName>
    <definedName name="_TLA120" localSheetId="12">#REF!</definedName>
    <definedName name="_TLA35" localSheetId="12">#REF!</definedName>
    <definedName name="_TLA50" localSheetId="12">#REF!</definedName>
    <definedName name="_TLA70" localSheetId="12">#REF!</definedName>
    <definedName name="_TLA95" localSheetId="12">#REF!</definedName>
    <definedName name="_TR250" localSheetId="12">'[23]dongia (2)'!#REF!</definedName>
    <definedName name="_tr375" localSheetId="12">[23]giathanh1!#REF!</definedName>
    <definedName name="_VL100" localSheetId="12">#REF!</definedName>
    <definedName name="_VL200" localSheetId="12">#REF!</definedName>
    <definedName name="_VL250" localSheetId="12">#REF!</definedName>
    <definedName name="_________________0Crite">#REF!</definedName>
    <definedName name="a" localSheetId="12">'[4]PNT-QUOT-#3'!#REF!</definedName>
    <definedName name="A_impresión_IM" localSheetId="12">#REF!</definedName>
    <definedName name="A0" localSheetId="12">#REF!</definedName>
    <definedName name="A120_" localSheetId="12">#REF!</definedName>
    <definedName name="a277Print_Titles" localSheetId="12">#REF!</definedName>
    <definedName name="A35_" localSheetId="12">#REF!</definedName>
    <definedName name="A50_" localSheetId="12">#REF!</definedName>
    <definedName name="A70_" localSheetId="12">#REF!</definedName>
    <definedName name="A95_" localSheetId="12">#REF!</definedName>
    <definedName name="AA" localSheetId="12">#REF!</definedName>
    <definedName name="AA_SIZE" localSheetId="12">#REF!</definedName>
    <definedName name="AAA" localSheetId="12">#REF!</definedName>
    <definedName name="AAAA" localSheetId="12">#REF!</definedName>
    <definedName name="AAAAA" localSheetId="12">#REF!</definedName>
    <definedName name="abc" localSheetId="12">#REF!</definedName>
    <definedName name="AC120_" localSheetId="12">#REF!</definedName>
    <definedName name="AC35_" localSheetId="12">#REF!</definedName>
    <definedName name="AC50_" localSheetId="12">#REF!</definedName>
    <definedName name="AC70_" localSheetId="12">#REF!</definedName>
    <definedName name="AC95_" localSheetId="12">#REF!</definedName>
    <definedName name="Address" localSheetId="12">#REF!</definedName>
    <definedName name="ag142X42" localSheetId="12">[23]chitimc!#REF!</definedName>
    <definedName name="ag267N59" localSheetId="12">[23]chitimc!#REF!</definedName>
    <definedName name="aiu_bottom" localSheetId="12">'[34]Financ. Overview'!#REF!</definedName>
    <definedName name="All_Item" localSheetId="12">#REF!</definedName>
    <definedName name="amiang" localSheetId="12">[35]gvl!#REF!</definedName>
    <definedName name="APDATE" localSheetId="12">'[36]AP analysis - Monthly'!#REF!</definedName>
    <definedName name="April" localSheetId="12">#REF!</definedName>
    <definedName name="APRILBAOJIA" localSheetId="12">#REF!</definedName>
    <definedName name="apriljiage" localSheetId="12">#REF!</definedName>
    <definedName name="ARCHIVO" localSheetId="12">#REF!</definedName>
    <definedName name="ARDATE" localSheetId="12">'[36]AR analysis - Monthly'!#REF!</definedName>
    <definedName name="assumptionProductionOverhead" localSheetId="12">#REF!</definedName>
    <definedName name="aù0" localSheetId="12">'[38]bang tien luong'!#REF!</definedName>
    <definedName name="AUTJIAGE" localSheetId="12">#REF!</definedName>
    <definedName name="B" localSheetId="12" hidden="1">'[4]PNT-QUOT-#3'!#REF!</definedName>
    <definedName name="B_042X" localSheetId="12">#REF!</definedName>
    <definedName name="B_12PU_W" localSheetId="12">#REF!</definedName>
    <definedName name="b_240" localSheetId="12">#REF!</definedName>
    <definedName name="b_280" localSheetId="12">#REF!</definedName>
    <definedName name="b_320" localSheetId="12">#REF!</definedName>
    <definedName name="B_tinh" localSheetId="12">#REF!</definedName>
    <definedName name="BaloonText" localSheetId="12">#REF!</definedName>
    <definedName name="Bang_cly" localSheetId="12">#REF!</definedName>
    <definedName name="Bang_CVC" localSheetId="12">#REF!</definedName>
    <definedName name="bang_gia" localSheetId="12">#REF!</definedName>
    <definedName name="Bang_travl" localSheetId="12">#REF!</definedName>
    <definedName name="bangciti" localSheetId="12">'[23]dongia (2)'!#REF!</definedName>
    <definedName name="BAOJIA2" localSheetId="12">#REF!</definedName>
    <definedName name="baojiatwo" localSheetId="12">#REF!</definedName>
    <definedName name="BarData" localSheetId="12">#REF!</definedName>
    <definedName name="BB" localSheetId="12">#REF!</definedName>
    <definedName name="BBB" localSheetId="12">#REF!</definedName>
    <definedName name="BBBB" localSheetId="12">#REF!</definedName>
    <definedName name="BBBBB" localSheetId="12">#REF!</definedName>
    <definedName name="bdht15nc" localSheetId="12">[23]gtrinh!#REF!</definedName>
    <definedName name="bdht15vl" localSheetId="12">[23]gtrinh!#REF!</definedName>
    <definedName name="bdht25nc" localSheetId="12">[23]gtrinh!#REF!</definedName>
    <definedName name="bdht25vl" localSheetId="12">[23]gtrinh!#REF!</definedName>
    <definedName name="bdht325nc" localSheetId="12">[23]gtrinh!#REF!</definedName>
    <definedName name="bdht325vl" localSheetId="12">[23]gtrinh!#REF!</definedName>
    <definedName name="BJT" localSheetId="12">#REF!</definedName>
    <definedName name="blkh" localSheetId="12">#REF!</definedName>
    <definedName name="blkh1" localSheetId="12">#REF!</definedName>
    <definedName name="BLOCK1" localSheetId="12">#REF!</definedName>
    <definedName name="BLOCK2" localSheetId="12">#REF!</definedName>
    <definedName name="BLOCK3" localSheetId="12">#REF!</definedName>
    <definedName name="BOQ" localSheetId="12">#REF!</definedName>
    <definedName name="BREAKDOWN" localSheetId="12">#REF!</definedName>
    <definedName name="BTLT1pm" localSheetId="12">#REF!</definedName>
    <definedName name="BTLT3pm" localSheetId="12">#REF!</definedName>
    <definedName name="BTLTct" localSheetId="12">#REF!</definedName>
    <definedName name="BTLTHTDL" localSheetId="12">#REF!</definedName>
    <definedName name="BTLTHTHH" localSheetId="12">#REF!</definedName>
    <definedName name="Bu_long" localSheetId="12">[32]Sheet3!#REF!</definedName>
    <definedName name="BVCISUMMARY" localSheetId="12">#REF!</definedName>
    <definedName name="C_" localSheetId="12">'[42]DAMNEN KHONG HC'!#REF!</definedName>
    <definedName name="C_O" localSheetId="12">#REF!</definedName>
    <definedName name="C_SIZE" localSheetId="12">#REF!</definedName>
    <definedName name="C2.7" localSheetId="12">#REF!</definedName>
    <definedName name="C3.0" localSheetId="12">#REF!</definedName>
    <definedName name="C3.5" localSheetId="12">#REF!</definedName>
    <definedName name="C3.7" localSheetId="12">#REF!</definedName>
    <definedName name="C4.0" localSheetId="12">#REF!</definedName>
    <definedName name="calculocosthora" localSheetId="12">#REF!</definedName>
    <definedName name="cap" localSheetId="12">#REF!</definedName>
    <definedName name="cap0.7" localSheetId="12">#REF!</definedName>
    <definedName name="capdat" localSheetId="12">#REF!</definedName>
    <definedName name="Category_All" localSheetId="12">#REF!</definedName>
    <definedName name="CC" localSheetId="12">#REF!</definedName>
    <definedName name="CCC" localSheetId="12">#REF!</definedName>
    <definedName name="CCCC" localSheetId="12">#REF!</definedName>
    <definedName name="CCNK" localSheetId="12">[45]QMCT!#REF!</definedName>
    <definedName name="CCS" localSheetId="12">#REF!</definedName>
    <definedName name="CDD" localSheetId="12">#REF!</definedName>
    <definedName name="CDDD" localSheetId="12">#REF!</definedName>
    <definedName name="CDDD1P" localSheetId="12">#REF!</definedName>
    <definedName name="CDDD1PHA" localSheetId="12">#REF!</definedName>
    <definedName name="CDDD3PHA" localSheetId="12">#REF!</definedName>
    <definedName name="Cdnum" localSheetId="12">#REF!</definedName>
    <definedName name="cgionc" localSheetId="12">'[23]lam-moi'!#REF!</definedName>
    <definedName name="cgiovl" localSheetId="12">'[23]lam-moi'!#REF!</definedName>
    <definedName name="CH" localSheetId="12">#REF!</definedName>
    <definedName name="chang1pm" localSheetId="12">#REF!</definedName>
    <definedName name="chang3pm" localSheetId="12">#REF!</definedName>
    <definedName name="changct" localSheetId="12">#REF!</definedName>
    <definedName name="changht" localSheetId="12">#REF!</definedName>
    <definedName name="changHTDL" localSheetId="12">#REF!</definedName>
    <definedName name="changHTHH" localSheetId="12">#REF!</definedName>
    <definedName name="chhtnc" localSheetId="12">'[23]lam-moi'!#REF!</definedName>
    <definedName name="chhtvl" localSheetId="12">'[23]lam-moi'!#REF!</definedName>
    <definedName name="chnc" localSheetId="12">'[23]lam-moi'!#REF!</definedName>
    <definedName name="Chu" localSheetId="12">[29]ND!#REF!</definedName>
    <definedName name="CHUKU" localSheetId="12">#REF!</definedName>
    <definedName name="chvl" localSheetId="12">'[23]lam-moi'!#REF!</definedName>
    <definedName name="citidd" localSheetId="12">'[23]dongia (2)'!#REF!</definedName>
    <definedName name="City" localSheetId="12">#REF!</definedName>
    <definedName name="CK" localSheetId="12">#REF!</definedName>
    <definedName name="cknc" localSheetId="12">'[23]lam-moi'!#REF!</definedName>
    <definedName name="ckvl" localSheetId="12">'[23]lam-moi'!#REF!</definedName>
    <definedName name="CL" localSheetId="12">#REF!</definedName>
    <definedName name="CLTMP" localSheetId="12">[45]QMCT!#REF!</definedName>
    <definedName name="clvc" localSheetId="12">#REF!</definedName>
    <definedName name="CLVC35" localSheetId="12">#REF!</definedName>
    <definedName name="CLVCTB" localSheetId="12">#REF!</definedName>
    <definedName name="CLVL" localSheetId="12">#REF!</definedName>
    <definedName name="Co" localSheetId="12">#REF!</definedName>
    <definedName name="COAT" localSheetId="12">'[4]PNT-QUOT-#3'!#REF!</definedName>
    <definedName name="Code" localSheetId="12" hidden="1">#REF!</definedName>
    <definedName name="Cöï_ly_vaän_chuyeãn" localSheetId="12">#REF!</definedName>
    <definedName name="CÖÏ_LY_VAÄN_CHUYEÅN" localSheetId="12">#REF!</definedName>
    <definedName name="COMMON" localSheetId="12">#REF!</definedName>
    <definedName name="Company" localSheetId="12">#REF!</definedName>
    <definedName name="company_name" localSheetId="12">#REF!</definedName>
    <definedName name="COMPARATIVO" localSheetId="12">#REF!</definedName>
    <definedName name="CON_EQP_COS" localSheetId="12">#REF!</definedName>
    <definedName name="CON_EQP_COST" localSheetId="12">#REF!</definedName>
    <definedName name="Concrete" localSheetId="12">'[50]DGchitiet '!#REF!</definedName>
    <definedName name="cong_bq" localSheetId="12">'[27]truc tiep'!#REF!</definedName>
    <definedName name="cong_bv" localSheetId="12">'[27]truc tiep'!#REF!</definedName>
    <definedName name="cong_ck" localSheetId="12">'[27]truc tiep'!#REF!</definedName>
    <definedName name="cong_d1" localSheetId="12">'[27]truc tiep'!#REF!</definedName>
    <definedName name="cong_d2" localSheetId="12">'[27]truc tiep'!#REF!</definedName>
    <definedName name="cong_d3" localSheetId="12">'[27]truc tiep'!#REF!</definedName>
    <definedName name="cong_dl" localSheetId="12">'[27]truc tiep'!#REF!</definedName>
    <definedName name="Cong_HM_DTCT" localSheetId="12">#REF!</definedName>
    <definedName name="cong_kcs" localSheetId="12">'[27]truc tiep'!#REF!</definedName>
    <definedName name="Cong_M_DTCT" localSheetId="12">#REF!</definedName>
    <definedName name="cong_nb" localSheetId="12">'[27]truc tiep'!#REF!</definedName>
    <definedName name="Cong_NC_DTCT" localSheetId="12">#REF!</definedName>
    <definedName name="cong_ngio" localSheetId="12">'[27]truc tiep'!#REF!</definedName>
    <definedName name="cong_nv" localSheetId="12">'[27]truc tiep'!#REF!</definedName>
    <definedName name="cong_t3" localSheetId="12">'[27]truc tiep'!#REF!</definedName>
    <definedName name="cong_t4" localSheetId="12">'[27]truc tiep'!#REF!</definedName>
    <definedName name="cong_t5" localSheetId="12">'[27]truc tiep'!#REF!</definedName>
    <definedName name="cong_t6" localSheetId="12">'[27]truc tiep'!#REF!</definedName>
    <definedName name="cong_tc" localSheetId="12">'[27]truc tiep'!#REF!</definedName>
    <definedName name="cong_tm" localSheetId="12">'[27]truc tiep'!#REF!</definedName>
    <definedName name="Cong_VL_DTCT" localSheetId="12">#REF!</definedName>
    <definedName name="cong_vs" localSheetId="12">'[27]truc tiep'!#REF!</definedName>
    <definedName name="cong_xh" localSheetId="12">'[27]truc tiep'!#REF!</definedName>
    <definedName name="cong1x15" localSheetId="12">[23]giathanh1!#REF!</definedName>
    <definedName name="CONST_EQ" localSheetId="12">#REF!</definedName>
    <definedName name="CONSUMOACUMULAD" localSheetId="12">#REF!</definedName>
    <definedName name="consumomes" localSheetId="12">#REF!</definedName>
    <definedName name="COSTO" localSheetId="12">#REF!</definedName>
    <definedName name="Country" localSheetId="12">#REF!</definedName>
    <definedName name="COVER" localSheetId="12">#REF!</definedName>
    <definedName name="CPC" localSheetId="12">#REF!</definedName>
    <definedName name="cplhsmt" localSheetId="12">[56]!cplhsmt</definedName>
    <definedName name="cptdhsmt" localSheetId="12">[56]!cptdhsmt</definedName>
    <definedName name="cptdtdt" localSheetId="12">[56]!cptdtdt</definedName>
    <definedName name="cptdtkkt" localSheetId="12">[56]!cptdtkkt</definedName>
    <definedName name="CPVC100" localSheetId="12">'[57]TONG HOP VL-NC'!#REF!</definedName>
    <definedName name="CPVC35" localSheetId="12">#REF!</definedName>
    <definedName name="CPVCDN" localSheetId="12">#REF!</definedName>
    <definedName name="CRD" localSheetId="12">#REF!</definedName>
    <definedName name="_xlnm.Criteria" localSheetId="12">[59]SILICATE!#REF!</definedName>
    <definedName name="CRITINST" localSheetId="12">#REF!</definedName>
    <definedName name="CRITPURC" localSheetId="12">#REF!</definedName>
    <definedName name="CRS" localSheetId="12">#REF!</definedName>
    <definedName name="CS" localSheetId="12">#REF!</definedName>
    <definedName name="CS_10" localSheetId="12">#REF!</definedName>
    <definedName name="CS_100" localSheetId="12">#REF!</definedName>
    <definedName name="CS_10S" localSheetId="12">#REF!</definedName>
    <definedName name="CS_120" localSheetId="12">#REF!</definedName>
    <definedName name="CS_140" localSheetId="12">#REF!</definedName>
    <definedName name="CS_160" localSheetId="12">#REF!</definedName>
    <definedName name="CS_20" localSheetId="12">#REF!</definedName>
    <definedName name="CS_30" localSheetId="12">#REF!</definedName>
    <definedName name="CS_40" localSheetId="12">#REF!</definedName>
    <definedName name="CS_40S" localSheetId="12">#REF!</definedName>
    <definedName name="CS_5S" localSheetId="12">#REF!</definedName>
    <definedName name="CS_60" localSheetId="12">#REF!</definedName>
    <definedName name="CS_80" localSheetId="12">#REF!</definedName>
    <definedName name="CS_80S" localSheetId="12">#REF!</definedName>
    <definedName name="CS_STD" localSheetId="12">#REF!</definedName>
    <definedName name="CS_XS" localSheetId="12">#REF!</definedName>
    <definedName name="CS_XXS" localSheetId="12">#REF!</definedName>
    <definedName name="csd3p" localSheetId="12">#REF!</definedName>
    <definedName name="csddg1p" localSheetId="12">#REF!</definedName>
    <definedName name="csddt1p" localSheetId="12">#REF!</definedName>
    <definedName name="csht3p" localSheetId="12">#REF!</definedName>
    <definedName name="ctdn9697" localSheetId="12">#REF!</definedName>
    <definedName name="cti3x15" localSheetId="12">[23]giathanh1!#REF!</definedName>
    <definedName name="ctiep" localSheetId="12">#REF!</definedName>
    <definedName name="CTIET" localSheetId="12">#REF!</definedName>
    <definedName name="culy1" localSheetId="12">[23]DONGIA!#REF!</definedName>
    <definedName name="culy2" localSheetId="12">[23]DONGIA!#REF!</definedName>
    <definedName name="culy3" localSheetId="12">[23]DONGIA!#REF!</definedName>
    <definedName name="culy4" localSheetId="12">[23]DONGIA!#REF!</definedName>
    <definedName name="culy5" localSheetId="12">[23]DONGIA!#REF!</definedName>
    <definedName name="cuoc" localSheetId="12">[23]DONGIA!#REF!</definedName>
    <definedName name="CURRENCY" localSheetId="12">#REF!</definedName>
    <definedName name="CX" localSheetId="12">#REF!</definedName>
    <definedName name="cxhtnc" localSheetId="12">'[23]lam-moi'!#REF!</definedName>
    <definedName name="cxhtvl" localSheetId="12">'[23]lam-moi'!#REF!</definedName>
    <definedName name="cxnc" localSheetId="12">'[23]lam-moi'!#REF!</definedName>
    <definedName name="cxvl" localSheetId="12">'[23]lam-moi'!#REF!</definedName>
    <definedName name="cxxnc" localSheetId="12">'[23]lam-moi'!#REF!</definedName>
    <definedName name="cxxvl" localSheetId="12">'[23]lam-moi'!#REF!</definedName>
    <definedName name="CY" localSheetId="12">#REF!</definedName>
    <definedName name="D_7101A_B" localSheetId="12">#REF!</definedName>
    <definedName name="D1x49" localSheetId="12">[23]chitimc!#REF!</definedName>
    <definedName name="D1x49x49" localSheetId="12">[23]chitimc!#REF!</definedName>
    <definedName name="d24nc" localSheetId="12">'[23]lam-moi'!#REF!</definedName>
    <definedName name="d24vl" localSheetId="12">'[23]lam-moi'!#REF!</definedName>
    <definedName name="danhmuc" localSheetId="12">#REF!</definedName>
    <definedName name="dat" localSheetId="12">'[67]Bang 2B'!#REF!</definedName>
    <definedName name="data" localSheetId="12">#REF!</definedName>
    <definedName name="DATA_DATA2_List" localSheetId="12">#REF!</definedName>
    <definedName name="DATA1" localSheetId="12">[68]Sheet1!#REF!</definedName>
    <definedName name="DATA11" localSheetId="12">[68]Sheet1!#REF!</definedName>
    <definedName name="DATA12" localSheetId="12">[68]Sheet1!#REF!</definedName>
    <definedName name="DATA13" localSheetId="12">[68]Sheet1!#REF!</definedName>
    <definedName name="DATA14" localSheetId="12">[68]Sheet1!#REF!</definedName>
    <definedName name="DATA16" localSheetId="12">[68]Sheet1!#REF!</definedName>
    <definedName name="DATA17" localSheetId="12">[68]Sheet1!#REF!</definedName>
    <definedName name="DATA18" localSheetId="12">[68]Sheet1!#REF!</definedName>
    <definedName name="DATA2" localSheetId="12">[68]Sheet1!#REF!</definedName>
    <definedName name="Data41" localSheetId="12">#REF!</definedName>
    <definedName name="DATA5" localSheetId="12">[68]Sheet1!#REF!</definedName>
    <definedName name="DATA9" localSheetId="12">[68]Sheet1!#REF!</definedName>
    <definedName name="Database" localSheetId="12" hidden="1">#REF!</definedName>
    <definedName name="database2" localSheetId="12">#REF!</definedName>
    <definedName name="database3" localSheetId="12">#REF!</definedName>
    <definedName name="DataFilter" localSheetId="12">[69]!DataFilter</definedName>
    <definedName name="DataNums" localSheetId="12">[70]!DataNums</definedName>
    <definedName name="DataSort" localSheetId="12">[69]!DataSort</definedName>
    <definedName name="DataText" localSheetId="12">[70]!DataText</definedName>
    <definedName name="DATATKDT" localSheetId="12">#REF!</definedName>
    <definedName name="DataYr" localSheetId="12">[70]!DataYr</definedName>
    <definedName name="DAY" localSheetId="12">DAY</definedName>
    <definedName name="DD" localSheetId="12">#REF!</definedName>
    <definedName name="dd3pctnc" localSheetId="12">'[23]lam-moi'!#REF!</definedName>
    <definedName name="dd3pctvl" localSheetId="12">'[23]lam-moi'!#REF!</definedName>
    <definedName name="dd3plmvl" localSheetId="12">'[23]lam-moi'!#REF!</definedName>
    <definedName name="dd3pnc" localSheetId="12">'[23]lam-moi'!#REF!</definedName>
    <definedName name="dd3pvl" localSheetId="12">'[23]lam-moi'!#REF!</definedName>
    <definedName name="DDAY" localSheetId="12">#REF!</definedName>
    <definedName name="DDD" localSheetId="12">#REF!</definedName>
    <definedName name="DDDD" localSheetId="12">#REF!</definedName>
    <definedName name="ddhtnc" localSheetId="12">'[23]lam-moi'!#REF!</definedName>
    <definedName name="ddhtvl" localSheetId="12">'[23]lam-moi'!#REF!</definedName>
    <definedName name="ddt2nc" localSheetId="12">[23]gtrinh!#REF!</definedName>
    <definedName name="ddt2vl" localSheetId="12">[23]gtrinh!#REF!</definedName>
    <definedName name="ddtd3pnc" localSheetId="12">'[23]thao-go'!#REF!</definedName>
    <definedName name="den_bu" localSheetId="12">#REF!</definedName>
    <definedName name="DescQtr" localSheetId="12">[70]!DescQtr</definedName>
    <definedName name="DescText" localSheetId="12">[70]!DescText</definedName>
    <definedName name="DescYr" localSheetId="12">[70]!DescYr</definedName>
    <definedName name="DGCTI592" localSheetId="12">#REF!</definedName>
    <definedName name="DGNC" localSheetId="12">#REF!</definedName>
    <definedName name="DGTV" localSheetId="12">#REF!</definedName>
    <definedName name="dgvc" localSheetId="12">#REF!</definedName>
    <definedName name="DGVT" localSheetId="12">#REF!</definedName>
    <definedName name="DIARIO46" localSheetId="12">#REF!</definedName>
    <definedName name="DIARIO47" localSheetId="12">#REF!</definedName>
    <definedName name="didi" localSheetId="12">#REF!</definedName>
    <definedName name="directlabor" localSheetId="12">#REF!</definedName>
    <definedName name="Discount" localSheetId="12" hidden="1">#REF!</definedName>
    <definedName name="display_area_2" localSheetId="12" hidden="1">#REF!</definedName>
    <definedName name="DL15HT" localSheetId="12">'[9]TONGKE-HT'!#REF!</definedName>
    <definedName name="DL16HT" localSheetId="12">'[9]TONGKE-HT'!#REF!</definedName>
    <definedName name="DL19HT" localSheetId="12">'[9]TONGKE-HT'!#REF!</definedName>
    <definedName name="DL20HT" localSheetId="12">'[9]TONGKE-HT'!#REF!</definedName>
    <definedName name="DLCC" localSheetId="12">#REF!</definedName>
    <definedName name="DM" localSheetId="12">#REF!</definedName>
    <definedName name="dobt" localSheetId="12">#REF!</definedName>
    <definedName name="DONVI" localSheetId="12">OFFSET([84]DONVIBAN!$A$1,1,0,COUNTA([84]DONVIBAN!$A:$A)-1,5)</definedName>
    <definedName name="DONVIDG" localSheetId="12">OFFSET([84]NGUON!$D:$D,COUNTIF([84]NGUON!$D:$D,"&lt;&gt;0")-1,0,1)</definedName>
    <definedName name="DoorWindow" localSheetId="12">'[50]DGchitiet '!#REF!</definedName>
    <definedName name="DS1p1vc" localSheetId="12">#REF!</definedName>
    <definedName name="ds1p2nc" localSheetId="12">#REF!</definedName>
    <definedName name="ds1p2vc" localSheetId="12">#REF!</definedName>
    <definedName name="ds1p2vl" localSheetId="12">#REF!</definedName>
    <definedName name="ds1pnc" localSheetId="12">#REF!</definedName>
    <definedName name="ds1pvl" localSheetId="12">#REF!</definedName>
    <definedName name="ds3pctnc" localSheetId="12">#REF!</definedName>
    <definedName name="ds3pctvc" localSheetId="12">#REF!</definedName>
    <definedName name="ds3pctvl" localSheetId="12">#REF!</definedName>
    <definedName name="ds3pmnc" localSheetId="12">#REF!</definedName>
    <definedName name="ds3pmvc" localSheetId="12">#REF!</definedName>
    <definedName name="ds3pmvl" localSheetId="12">#REF!</definedName>
    <definedName name="ds3pnc" localSheetId="12">#REF!</definedName>
    <definedName name="ds3pvl" localSheetId="12">#REF!</definedName>
    <definedName name="dsct3pnc" localSheetId="12">#REF!</definedName>
    <definedName name="dsct3pvl" localSheetId="12">#REF!</definedName>
    <definedName name="DSPK1p1nc" localSheetId="12">#REF!</definedName>
    <definedName name="DSPK1p1vl" localSheetId="12">#REF!</definedName>
    <definedName name="DSPK1pnc" localSheetId="12">#REF!</definedName>
    <definedName name="DSPK1pvl" localSheetId="12">#REF!</definedName>
    <definedName name="dss" localSheetId="12" hidden="1">#REF!</definedName>
    <definedName name="DSTD_Clear" localSheetId="12">DSTD_Clear</definedName>
    <definedName name="DSUMDATA" localSheetId="12">#REF!</definedName>
    <definedName name="dt" localSheetId="12">#REF!</definedName>
    <definedName name="dt_vtsau" localSheetId="12">'[86]Chi tiet &amp; Don gia'!#REF!</definedName>
    <definedName name="dtbinhtam" localSheetId="12">'[86]Chi tiet &amp; Don gia'!#REF!</definedName>
    <definedName name="dtdnb_tcdsp" localSheetId="12">'[86]Chi tiet &amp; Don gia'!#REF!</definedName>
    <definedName name="dtdt" localSheetId="12">#REF!</definedName>
    <definedName name="DUIJIAYOU" localSheetId="12">#REF!</definedName>
    <definedName name="duong1" localSheetId="12">[23]DONGIA!#REF!</definedName>
    <definedName name="duong2" localSheetId="12">[23]DONGIA!#REF!</definedName>
    <definedName name="duong3" localSheetId="12">[23]DONGIA!#REF!</definedName>
    <definedName name="duong4" localSheetId="12">[23]DONGIA!#REF!</definedName>
    <definedName name="duong5" localSheetId="12">[23]DONGIA!#REF!</definedName>
    <definedName name="e" localSheetId="12" hidden="1">#REF!</definedName>
    <definedName name="E_032XN" localSheetId="12">#REF!</definedName>
    <definedName name="E_069" localSheetId="12">#REF!</definedName>
    <definedName name="E206." localSheetId="12">#REF!</definedName>
    <definedName name="Earthwork" localSheetId="12">'[50]DGchitiet '!#REF!</definedName>
    <definedName name="EE" localSheetId="12">#REF!</definedName>
    <definedName name="Email" localSheetId="12">#REF!</definedName>
    <definedName name="End_1" localSheetId="12">#REF!</definedName>
    <definedName name="End_10" localSheetId="12">#REF!</definedName>
    <definedName name="End_11" localSheetId="12">#REF!</definedName>
    <definedName name="End_12" localSheetId="12">#REF!</definedName>
    <definedName name="End_13" localSheetId="12">#REF!</definedName>
    <definedName name="End_2" localSheetId="12">#REF!</definedName>
    <definedName name="End_3" localSheetId="12">#REF!</definedName>
    <definedName name="End_4" localSheetId="12">#REF!</definedName>
    <definedName name="End_5" localSheetId="12">#REF!</definedName>
    <definedName name="End_6" localSheetId="12">#REF!</definedName>
    <definedName name="End_7" localSheetId="12">#REF!</definedName>
    <definedName name="End_8" localSheetId="12">#REF!</definedName>
    <definedName name="End_9" localSheetId="12">#REF!</definedName>
    <definedName name="_xlnm.Extract" localSheetId="12">[59]SILICATE!#REF!</definedName>
    <definedName name="f" localSheetId="12">#REF!</definedName>
    <definedName name="f92F56" localSheetId="12">[23]dtxl!#REF!</definedName>
    <definedName name="FACTOR" localSheetId="12">#REF!</definedName>
    <definedName name="Fax" localSheetId="12">#REF!</definedName>
    <definedName name="FCode" localSheetId="12" hidden="1">#REF!</definedName>
    <definedName name="February" localSheetId="12">#REF!</definedName>
    <definedName name="FF" localSheetId="12">#REF!</definedName>
    <definedName name="fff" localSheetId="12">#REF!</definedName>
    <definedName name="FFROHS" localSheetId="12">#REF!</definedName>
    <definedName name="FFROHSCHUKU" localSheetId="12">#REF!</definedName>
    <definedName name="FinishWork" localSheetId="12">'[50]DGchitiet '!#REF!</definedName>
    <definedName name="FJ" localSheetId="12">#REF!</definedName>
    <definedName name="FP" localSheetId="12">'[4]COAT&amp;WRAP-QIOT-#3'!#REF!</definedName>
    <definedName name="Full" localSheetId="12">[45]QMCT!#REF!</definedName>
    <definedName name="G" localSheetId="12">#REF!</definedName>
    <definedName name="G_ME" localSheetId="12">#REF!</definedName>
    <definedName name="g40g40" localSheetId="12">[90]tuong!#REF!</definedName>
    <definedName name="GG" localSheetId="12">#REF!</definedName>
    <definedName name="GH" localSheetId="12">#REF!</definedName>
    <definedName name="gia" localSheetId="12">#REF!</definedName>
    <definedName name="Gia_CT" localSheetId="12">#REF!</definedName>
    <definedName name="gia_tien" localSheetId="12">#REF!</definedName>
    <definedName name="gia_tien_BTN" localSheetId="12">#REF!</definedName>
    <definedName name="Gia_VT" localSheetId="12">#REF!</definedName>
    <definedName name="GIAVLIEUTN" localSheetId="12">#REF!</definedName>
    <definedName name="GiaVon" localSheetId="12">'[10]HD-XUAT'!#REF!</definedName>
    <definedName name="gica_bq" localSheetId="12">'[27]truc tiep'!#REF!</definedName>
    <definedName name="gica_bv" localSheetId="12">'[27]truc tiep'!#REF!</definedName>
    <definedName name="gica_ck" localSheetId="12">'[27]truc tiep'!#REF!</definedName>
    <definedName name="gica_d1" localSheetId="12">'[27]truc tiep'!#REF!</definedName>
    <definedName name="gica_d2" localSheetId="12">'[27]truc tiep'!#REF!</definedName>
    <definedName name="gica_d3" localSheetId="12">'[27]truc tiep'!#REF!</definedName>
    <definedName name="gica_dl" localSheetId="12">'[27]truc tiep'!#REF!</definedName>
    <definedName name="gica_kcs" localSheetId="12">'[27]truc tiep'!#REF!</definedName>
    <definedName name="gica_nb" localSheetId="12">'[27]truc tiep'!#REF!</definedName>
    <definedName name="gica_ngio" localSheetId="12">'[27]truc tiep'!#REF!</definedName>
    <definedName name="gica_nv" localSheetId="12">'[27]truc tiep'!#REF!</definedName>
    <definedName name="gica_t3" localSheetId="12">'[27]truc tiep'!#REF!</definedName>
    <definedName name="gica_t4" localSheetId="12">'[27]truc tiep'!#REF!</definedName>
    <definedName name="gica_t5" localSheetId="12">'[27]truc tiep'!#REF!</definedName>
    <definedName name="gica_t6" localSheetId="12">'[27]truc tiep'!#REF!</definedName>
    <definedName name="gica_tc" localSheetId="12">'[27]truc tiep'!#REF!</definedName>
    <definedName name="gica_tm" localSheetId="12">'[27]truc tiep'!#REF!</definedName>
    <definedName name="gica_vs" localSheetId="12">'[27]truc tiep'!#REF!</definedName>
    <definedName name="gica_xh" localSheetId="12">'[27]truc tiep'!#REF!</definedName>
    <definedName name="gio_bq" localSheetId="12">'[27]truc tiep'!#REF!</definedName>
    <definedName name="gio_d1" localSheetId="12">'[27]truc tiep'!#REF!</definedName>
    <definedName name="gio_d2" localSheetId="12">'[27]truc tiep'!#REF!</definedName>
    <definedName name="gio_d3" localSheetId="12">'[27]truc tiep'!#REF!</definedName>
    <definedName name="gio_dl" localSheetId="12">'[27]truc tiep'!#REF!</definedName>
    <definedName name="gio_kcs" localSheetId="12">'[27]truc tiep'!#REF!</definedName>
    <definedName name="gio_ngio" localSheetId="12">'[27]truc tiep'!#REF!</definedName>
    <definedName name="gio_t3" localSheetId="12">'[27]truc tiep'!#REF!</definedName>
    <definedName name="gio_t4" localSheetId="12">'[27]truc tiep'!#REF!</definedName>
    <definedName name="gio_t5" localSheetId="12">'[27]truc tiep'!#REF!</definedName>
    <definedName name="gio_t6" localSheetId="12">'[27]truc tiep'!#REF!</definedName>
    <definedName name="gio_vs" localSheetId="12">'[27]truc tiep'!#REF!</definedName>
    <definedName name="gio_xh" localSheetId="12">'[27]truc tiep'!#REF!</definedName>
    <definedName name="Giocong" localSheetId="12">#REF!</definedName>
    <definedName name="gl3p" localSheetId="12">#REF!</definedName>
    <definedName name="Glazing" localSheetId="12">'[50]DGchitiet '!#REF!</definedName>
    <definedName name="GPT_GROUNDING_PT" localSheetId="12">'[93]NEW-PANEL'!#REF!</definedName>
    <definedName name="GROSS" localSheetId="12">#REF!</definedName>
    <definedName name="GROUP" localSheetId="12">#REF!</definedName>
    <definedName name="gsktxd" localSheetId="12">[56]!gsktxd</definedName>
    <definedName name="GT" localSheetId="12">#REF!</definedName>
    <definedName name="GTXL" localSheetId="12">#REF!</definedName>
    <definedName name="GuidText" localSheetId="12">#REF!</definedName>
    <definedName name="h" localSheetId="12" hidden="1">#REF!</definedName>
    <definedName name="H_THUCHTHH" localSheetId="12">#REF!</definedName>
    <definedName name="H_THUCTT" localSheetId="12">#REF!</definedName>
    <definedName name="HDCCT" localSheetId="12">[45]QMCT!#REF!</definedName>
    <definedName name="HDCD" localSheetId="12">[45]QMCT!#REF!</definedName>
    <definedName name="heä_soá_sình_laày" localSheetId="12">#REF!</definedName>
    <definedName name="HG" localSheetId="12">#REF!</definedName>
    <definedName name="HH" localSheetId="12">#REF!</definedName>
    <definedName name="HH15HT" localSheetId="12">'[9]TONGKE-HT'!#REF!</definedName>
    <definedName name="HH16HT" localSheetId="12">'[9]TONGKE-HT'!#REF!</definedName>
    <definedName name="HH19HT" localSheetId="12">'[9]TONGKE-HT'!#REF!</definedName>
    <definedName name="HH20HT" localSheetId="12">'[9]TONGKE-HT'!#REF!</definedName>
    <definedName name="hhhh" localSheetId="12">#REF!</definedName>
    <definedName name="HHTT" localSheetId="12">#REF!</definedName>
    <definedName name="HiddenRows" localSheetId="12" hidden="1">#REF!</definedName>
    <definedName name="hien" localSheetId="12">#REF!</definedName>
    <definedName name="HOME_MANP" localSheetId="12">#REF!</definedName>
    <definedName name="HOMEOFFICE_COST" localSheetId="12">#REF!</definedName>
    <definedName name="hoten" localSheetId="12">#REF!</definedName>
    <definedName name="Hoü_vaì_tãn" localSheetId="12">#REF!</definedName>
    <definedName name="hraiu_bottom" localSheetId="12">'[34]Financ. Overview'!#REF!</definedName>
    <definedName name="HSBJ" localSheetId="12">#REF!</definedName>
    <definedName name="hsdc" localSheetId="12">#REF!</definedName>
    <definedName name="hsdc1" localSheetId="12">#REF!</definedName>
    <definedName name="HSDD" localSheetId="12">[96]phuluc1!#REF!</definedName>
    <definedName name="HSDN" localSheetId="12">#REF!</definedName>
    <definedName name="HSHH" localSheetId="12">#REF!</definedName>
    <definedName name="HSHHUT" localSheetId="12">#REF!</definedName>
    <definedName name="hsk" localSheetId="12">#REF!</definedName>
    <definedName name="hskd" localSheetId="12">#REF!</definedName>
    <definedName name="HSKJ" localSheetId="12">#REF!</definedName>
    <definedName name="hskk" localSheetId="12">#REF!</definedName>
    <definedName name="HSKK35" localSheetId="12">#REF!</definedName>
    <definedName name="hslx" localSheetId="12">#REF!</definedName>
    <definedName name="hslxh" localSheetId="12">#REF!</definedName>
    <definedName name="HSLXP" localSheetId="12">#REF!</definedName>
    <definedName name="HSSL" localSheetId="12">#REF!</definedName>
    <definedName name="HSVC1" localSheetId="12">#REF!</definedName>
    <definedName name="HSVC2" localSheetId="12">#REF!</definedName>
    <definedName name="HSVC3" localSheetId="12">#REF!</definedName>
    <definedName name="HT" localSheetId="12">#REF!</definedName>
    <definedName name="ht25nc" localSheetId="12">'[23]lam-moi'!#REF!</definedName>
    <definedName name="ht25vl" localSheetId="12">'[23]lam-moi'!#REF!</definedName>
    <definedName name="ht325nc" localSheetId="12">'[23]lam-moi'!#REF!</definedName>
    <definedName name="ht325vl" localSheetId="12">'[23]lam-moi'!#REF!</definedName>
    <definedName name="ht37k" localSheetId="12">'[23]lam-moi'!#REF!</definedName>
    <definedName name="ht37nc" localSheetId="12">'[23]lam-moi'!#REF!</definedName>
    <definedName name="ht50nc" localSheetId="12">'[23]lam-moi'!#REF!</definedName>
    <definedName name="ht50vl" localSheetId="12">'[23]lam-moi'!#REF!</definedName>
    <definedName name="HTHH" localSheetId="12">#REF!</definedName>
    <definedName name="HTNC" localSheetId="12">#REF!</definedName>
    <definedName name="HTVL" localSheetId="12">#REF!</definedName>
    <definedName name="hvac" localSheetId="12">'[34]Financ. Overview'!#REF!</definedName>
    <definedName name="HY" localSheetId="12">#REF!</definedName>
    <definedName name="I" localSheetId="12">#REF!</definedName>
    <definedName name="I2É6" localSheetId="12">[23]chitimc!#REF!</definedName>
    <definedName name="IDLAB_COST" localSheetId="12">#REF!</definedName>
    <definedName name="II" localSheetId="12">#REF!</definedName>
    <definedName name="IND_LAB" localSheetId="12">#REF!</definedName>
    <definedName name="INDMANP" localSheetId="12">#REF!</definedName>
    <definedName name="InteriorWork" localSheetId="12">'[50]DGchitiet '!#REF!</definedName>
    <definedName name="IO" localSheetId="12">'[4]COAT&amp;WRAP-QIOT-#3'!#REF!</definedName>
    <definedName name="IV" localSheetId="12">#REF!</definedName>
    <definedName name="j" localSheetId="12">#REF!</definedName>
    <definedName name="j356C8" localSheetId="12">#REF!</definedName>
    <definedName name="ja" localSheetId="12">#REF!</definedName>
    <definedName name="JAN" localSheetId="12">#REF!</definedName>
    <definedName name="JANBAOJIA" localSheetId="12">#REF!</definedName>
    <definedName name="JANBAOJIATWO" localSheetId="12">#REF!</definedName>
    <definedName name="JANCHUKU" localSheetId="12">#REF!</definedName>
    <definedName name="January" localSheetId="12">#REF!</definedName>
    <definedName name="JBAOJIA" localSheetId="12">#REF!</definedName>
    <definedName name="JCHUKU" localSheetId="12">#REF!</definedName>
    <definedName name="JIAGE" localSheetId="12">#REF!</definedName>
    <definedName name="JIAYO" localSheetId="12">#REF!</definedName>
    <definedName name="JJ" localSheetId="12">#REF!</definedName>
    <definedName name="JJJ" localSheetId="12">#REF!</definedName>
    <definedName name="JP" localSheetId="12">#REF!</definedName>
    <definedName name="JS" localSheetId="12">#REF!</definedName>
    <definedName name="JY" localSheetId="12">#REF!</definedName>
    <definedName name="K" localSheetId="12">#REF!</definedName>
    <definedName name="K_1" localSheetId="12">[98]!K_1</definedName>
    <definedName name="K_2" localSheetId="12">[98]!K_2</definedName>
    <definedName name="k2b" localSheetId="12">#REF!</definedName>
    <definedName name="kcong" localSheetId="12">#REF!</definedName>
    <definedName name="KEKK" localSheetId="12">#REF!</definedName>
    <definedName name="KH" localSheetId="12">#REF!</definedName>
    <definedName name="KH_Chang" localSheetId="12">#REF!</definedName>
    <definedName name="kkk" localSheetId="12" hidden="1">#REF!</definedName>
    <definedName name="KKKK" localSheetId="12" hidden="1">#REF!</definedName>
    <definedName name="kkkkk" localSheetId="12" hidden="1">#REF!</definedName>
    <definedName name="kl_ME" localSheetId="12">#REF!</definedName>
    <definedName name="kldd1p" localSheetId="12">'[23]#REF'!#REF!</definedName>
    <definedName name="kldd3p" localSheetId="12">'[23]lam-moi'!#REF!</definedName>
    <definedName name="KLTHDN" localSheetId="12">#REF!</definedName>
    <definedName name="KLVANKHUON" localSheetId="12">#REF!</definedName>
    <definedName name="kmong" localSheetId="12">[23]giathanh1!#REF!</definedName>
    <definedName name="kp1ph" localSheetId="12">#REF!</definedName>
    <definedName name="KSTK" localSheetId="12">#REF!</definedName>
    <definedName name="KUCHUN" localSheetId="12">#REF!</definedName>
    <definedName name="KVC" localSheetId="12">#REF!</definedName>
    <definedName name="L_mong" localSheetId="12">#REF!</definedName>
    <definedName name="lanh_bq" localSheetId="12">'[27]truc tiep'!#REF!</definedName>
    <definedName name="lanh_bv" localSheetId="12">'[27]truc tiep'!#REF!</definedName>
    <definedName name="lanh_ck" localSheetId="12">'[27]truc tiep'!#REF!</definedName>
    <definedName name="lanh_d1" localSheetId="12">'[27]truc tiep'!#REF!</definedName>
    <definedName name="lanh_d2" localSheetId="12">'[27]truc tiep'!#REF!</definedName>
    <definedName name="lanh_d3" localSheetId="12">'[27]truc tiep'!#REF!</definedName>
    <definedName name="lanh_dl" localSheetId="12">'[27]truc tiep'!#REF!</definedName>
    <definedName name="lanh_kcs" localSheetId="12">'[27]truc tiep'!#REF!</definedName>
    <definedName name="lanh_nb" localSheetId="12">'[27]truc tiep'!#REF!</definedName>
    <definedName name="lanh_ngio" localSheetId="12">'[27]truc tiep'!#REF!</definedName>
    <definedName name="lanh_nv" localSheetId="12">'[27]truc tiep'!#REF!</definedName>
    <definedName name="lanh_t3" localSheetId="12">'[27]truc tiep'!#REF!</definedName>
    <definedName name="lanh_t4" localSheetId="12">'[27]truc tiep'!#REF!</definedName>
    <definedName name="lanh_t5" localSheetId="12">'[27]truc tiep'!#REF!</definedName>
    <definedName name="lanh_t6" localSheetId="12">'[27]truc tiep'!#REF!</definedName>
    <definedName name="lanh_tc" localSheetId="12">'[27]truc tiep'!#REF!</definedName>
    <definedName name="lanh_tm" localSheetId="12">'[27]truc tiep'!#REF!</definedName>
    <definedName name="lanh_vs" localSheetId="12">'[27]truc tiep'!#REF!</definedName>
    <definedName name="lanh_xh" localSheetId="12">'[27]truc tiep'!#REF!</definedName>
    <definedName name="lbcnckt" localSheetId="12">[103]!lbcnckt</definedName>
    <definedName name="lcb_bq" localSheetId="12">'[27]truc tiep'!#REF!</definedName>
    <definedName name="lcb_bv" localSheetId="12">'[27]truc tiep'!#REF!</definedName>
    <definedName name="lcb_ck" localSheetId="12">'[27]truc tiep'!#REF!</definedName>
    <definedName name="lcb_d1" localSheetId="12">'[27]truc tiep'!#REF!</definedName>
    <definedName name="lcb_d2" localSheetId="12">'[27]truc tiep'!#REF!</definedName>
    <definedName name="lcb_d3" localSheetId="12">'[27]truc tiep'!#REF!</definedName>
    <definedName name="lcb_dl" localSheetId="12">'[27]truc tiep'!#REF!</definedName>
    <definedName name="lcb_kcs" localSheetId="12">'[27]truc tiep'!#REF!</definedName>
    <definedName name="lcb_nb" localSheetId="12">'[27]truc tiep'!#REF!</definedName>
    <definedName name="lcb_ngio" localSheetId="12">'[27]truc tiep'!#REF!</definedName>
    <definedName name="lcb_nv" localSheetId="12">'[27]truc tiep'!#REF!</definedName>
    <definedName name="lcb_t3" localSheetId="12">'[27]truc tiep'!#REF!</definedName>
    <definedName name="lcb_t4" localSheetId="12">'[27]truc tiep'!#REF!</definedName>
    <definedName name="lcb_t5" localSheetId="12">'[27]truc tiep'!#REF!</definedName>
    <definedName name="lcb_t6" localSheetId="12">'[27]truc tiep'!#REF!</definedName>
    <definedName name="lcb_tc" localSheetId="12">'[27]truc tiep'!#REF!</definedName>
    <definedName name="lcb_tm" localSheetId="12">'[27]truc tiep'!#REF!</definedName>
    <definedName name="lcb_vs" localSheetId="12">'[27]truc tiep'!#REF!</definedName>
    <definedName name="lcb_xh" localSheetId="12">'[27]truc tiep'!#REF!</definedName>
    <definedName name="le_bq" localSheetId="12">'[27]truc tiep'!#REF!</definedName>
    <definedName name="le_bv" localSheetId="12">'[27]truc tiep'!#REF!</definedName>
    <definedName name="le_ck" localSheetId="12">'[27]truc tiep'!#REF!</definedName>
    <definedName name="le_d1" localSheetId="12">'[27]truc tiep'!#REF!</definedName>
    <definedName name="le_d2" localSheetId="12">'[27]truc tiep'!#REF!</definedName>
    <definedName name="le_d3" localSheetId="12">'[27]truc tiep'!#REF!</definedName>
    <definedName name="le_dl" localSheetId="12">'[27]truc tiep'!#REF!</definedName>
    <definedName name="le_kcs" localSheetId="12">'[27]truc tiep'!#REF!</definedName>
    <definedName name="le_nb" localSheetId="12">'[27]truc tiep'!#REF!</definedName>
    <definedName name="le_ngio" localSheetId="12">'[27]truc tiep'!#REF!</definedName>
    <definedName name="le_nv" localSheetId="12">'[27]truc tiep'!#REF!</definedName>
    <definedName name="le_t3" localSheetId="12">'[27]truc tiep'!#REF!</definedName>
    <definedName name="le_t4" localSheetId="12">'[27]truc tiep'!#REF!</definedName>
    <definedName name="le_t5" localSheetId="12">'[27]truc tiep'!#REF!</definedName>
    <definedName name="le_t6" localSheetId="12">'[27]truc tiep'!#REF!</definedName>
    <definedName name="le_tc" localSheetId="12">'[27]truc tiep'!#REF!</definedName>
    <definedName name="le_tm" localSheetId="12">'[27]truc tiep'!#REF!</definedName>
    <definedName name="le_vs" localSheetId="12">'[27]truc tiep'!#REF!</definedName>
    <definedName name="le_xh" localSheetId="12">'[27]truc tiep'!#REF!</definedName>
    <definedName name="LINE" localSheetId="12">#REF!</definedName>
    <definedName name="list" localSheetId="12">#REF!</definedName>
    <definedName name="list01" localSheetId="12">#REF!</definedName>
    <definedName name="list02" localSheetId="12">#REF!</definedName>
    <definedName name="list03" localSheetId="12">#REF!</definedName>
    <definedName name="list04" localSheetId="12">#REF!</definedName>
    <definedName name="list05" localSheetId="12">#REF!</definedName>
    <definedName name="list06" localSheetId="12">#REF!</definedName>
    <definedName name="LK_hathe" localSheetId="12">#REF!</definedName>
    <definedName name="LLLL" localSheetId="12">#REF!</definedName>
    <definedName name="Lmk" localSheetId="12">#REF!</definedName>
    <definedName name="LN" localSheetId="12">#REF!</definedName>
    <definedName name="Loai_TD" localSheetId="12">#REF!</definedName>
    <definedName name="LOC" localSheetId="12">#REF!</definedName>
    <definedName name="lVC" localSheetId="12">#REF!</definedName>
    <definedName name="m" localSheetId="12">#REF!</definedName>
    <definedName name="M102bnnc" localSheetId="12">#REF!</definedName>
    <definedName name="M102bnvl" localSheetId="12">#REF!</definedName>
    <definedName name="M10aa1p" localSheetId="12">#REF!</definedName>
    <definedName name="m10aamtc" localSheetId="12">#REF!</definedName>
    <definedName name="M10aanc" localSheetId="12">#REF!</definedName>
    <definedName name="M10aavc" localSheetId="12">#REF!</definedName>
    <definedName name="M10aavl" localSheetId="12">#REF!</definedName>
    <definedName name="m10anc" localSheetId="12">'[23]lam-moi'!#REF!</definedName>
    <definedName name="m10avl" localSheetId="12">'[23]lam-moi'!#REF!</definedName>
    <definedName name="M10banc" localSheetId="12">#REF!</definedName>
    <definedName name="M10bavl" localSheetId="12">#REF!</definedName>
    <definedName name="m12aanc" localSheetId="12">'[23]lam-moi'!#REF!</definedName>
    <definedName name="M12aavl" localSheetId="12">#REF!</definedName>
    <definedName name="m12anc" localSheetId="12">'[23]lam-moi'!#REF!</definedName>
    <definedName name="m12avl" localSheetId="12">'[23]lam-moi'!#REF!</definedName>
    <definedName name="M12ba3p" localSheetId="12">#REF!</definedName>
    <definedName name="M12banc" localSheetId="12">#REF!</definedName>
    <definedName name="M12bavl" localSheetId="12">#REF!</definedName>
    <definedName name="M12bb1p" localSheetId="12">#REF!</definedName>
    <definedName name="M12bbnc" localSheetId="12">#REF!</definedName>
    <definedName name="M12bbvl" localSheetId="12">#REF!</definedName>
    <definedName name="M12bnnc" localSheetId="12">#REF!</definedName>
    <definedName name="M12bnvl" localSheetId="12">#REF!</definedName>
    <definedName name="M14bb1p" localSheetId="12">#REF!</definedName>
    <definedName name="M14bbnc" localSheetId="12">#REF!</definedName>
    <definedName name="M14bbvc" localSheetId="12">#REF!</definedName>
    <definedName name="M14bbvl" localSheetId="12">#REF!</definedName>
    <definedName name="M8a" localSheetId="12">#REF!</definedName>
    <definedName name="M8aa" localSheetId="12">#REF!</definedName>
    <definedName name="m8aanc" localSheetId="12">#REF!</definedName>
    <definedName name="m8aavl" localSheetId="12">#REF!</definedName>
    <definedName name="m8amtc" localSheetId="12">#REF!</definedName>
    <definedName name="m8anc" localSheetId="12">'[23]lam-moi'!#REF!</definedName>
    <definedName name="m8avl" localSheetId="12">'[23]lam-moi'!#REF!</definedName>
    <definedName name="Ma3pnc" localSheetId="12">#REF!</definedName>
    <definedName name="Ma3pvl" localSheetId="12">#REF!</definedName>
    <definedName name="Maa3pnc" localSheetId="12">#REF!</definedName>
    <definedName name="Maa3pvl" localSheetId="12">#REF!</definedName>
    <definedName name="Macro2" localSheetId="12">#REF!</definedName>
    <definedName name="Macro3" localSheetId="12">#REF!</definedName>
    <definedName name="MADONVI" localSheetId="12">OFFSET([84]NGUON!$C:$C,COUNTA([84]NGUON!$C:$C)-1,0,1)</definedName>
    <definedName name="MAJ_CON_EQP" localSheetId="12">#REF!</definedName>
    <definedName name="MaNV" localSheetId="12">#REF!</definedName>
    <definedName name="______________MAÕ_HAØNG">#REF!</definedName>
    <definedName name="_______________MAÕ_SOÁ_THUEÁ">#REF!</definedName>
    <definedName name="March" localSheetId="12">#REF!</definedName>
    <definedName name="MARCHBAOJIA" localSheetId="12">#REF!</definedName>
    <definedName name="marchbiajia" localSheetId="12">#REF!</definedName>
    <definedName name="MARCHCHUKU" localSheetId="12">#REF!</definedName>
    <definedName name="Masonry" localSheetId="12">'[50]DGchitiet '!#REF!</definedName>
    <definedName name="MAT" localSheetId="12">'[4]COAT&amp;WRAP-QIOT-#3'!#REF!</definedName>
    <definedName name="MAVANKHUON" localSheetId="12">#REF!</definedName>
    <definedName name="MAVLTHDN" localSheetId="12">#REF!</definedName>
    <definedName name="May" localSheetId="12">#REF!</definedName>
    <definedName name="MAYCHUKU" localSheetId="12">#REF!</definedName>
    <definedName name="mayjiage" localSheetId="12">#REF!</definedName>
    <definedName name="Mba1p" localSheetId="12">#REF!</definedName>
    <definedName name="Mba3p" localSheetId="12">#REF!</definedName>
    <definedName name="Mbb3p" localSheetId="12">#REF!</definedName>
    <definedName name="MBnc" localSheetId="12">#REF!</definedName>
    <definedName name="MBvl" localSheetId="12">#REF!</definedName>
    <definedName name="MC" localSheetId="12">#REF!</definedName>
    <definedName name="MetalWork" localSheetId="12">'[50]DGchitiet '!#REF!</definedName>
    <definedName name="MF" localSheetId="12">'[4]COAT&amp;WRAP-QIOT-#3'!#REF!</definedName>
    <definedName name="MG_A" localSheetId="12">#REF!</definedName>
    <definedName name="MING" localSheetId="12">#REF!</definedName>
    <definedName name="MiscellaneousWork" localSheetId="12">'[50]DGchitiet '!#REF!</definedName>
    <definedName name="mmm" localSheetId="12">[23]giathanh1!#REF!</definedName>
    <definedName name="mod" localSheetId="12">#REF!,#REF!,#REF!,#REF!,#REF!</definedName>
    <definedName name="Module.Prix_SMC" localSheetId="12">Module.Prix_SMC</definedName>
    <definedName name="Module1.cplhsmt" localSheetId="12">[103]!Module1.cplhsmt</definedName>
    <definedName name="Module1.cptdhsmt" localSheetId="12">[103]!Module1.cptdhsmt</definedName>
    <definedName name="Module1.cptdtdt" localSheetId="12">[103]!Module1.cptdtdt</definedName>
    <definedName name="Module1.cptdtkkt" localSheetId="12">[103]!Module1.cptdtkkt</definedName>
    <definedName name="Module1.gsktxd" localSheetId="12">[103]!Module1.gsktxd</definedName>
    <definedName name="Module1.qlda" localSheetId="12">[103]!Module1.qlda</definedName>
    <definedName name="Module1.tinhqt" localSheetId="12">[103]!Module1.tinhqt</definedName>
    <definedName name="mong1pm" localSheetId="12">#REF!</definedName>
    <definedName name="mong3pm" localSheetId="12">#REF!</definedName>
    <definedName name="mongct" localSheetId="12">#REF!</definedName>
    <definedName name="monght" localSheetId="12">#REF!</definedName>
    <definedName name="mongHTDL" localSheetId="12">#REF!</definedName>
    <definedName name="mongHTHH" localSheetId="12">#REF!</definedName>
    <definedName name="mongneo1pm" localSheetId="12">#REF!</definedName>
    <definedName name="mongneo3pm" localSheetId="12">#REF!</definedName>
    <definedName name="mongneoct" localSheetId="12">#REF!</definedName>
    <definedName name="mongneoht" localSheetId="12">#REF!</definedName>
    <definedName name="mongneoHTDL" localSheetId="12">#REF!</definedName>
    <definedName name="mongneoHTHH" localSheetId="12">#REF!</definedName>
    <definedName name="month" localSheetId="12">#REF!</definedName>
    <definedName name="Moùng" localSheetId="12">#REF!</definedName>
    <definedName name="mp1x25" localSheetId="12">'[23]dongia (2)'!#REF!</definedName>
    <definedName name="MSCT" localSheetId="12">#REF!</definedName>
    <definedName name="MTC1P" localSheetId="12">#REF!</definedName>
    <definedName name="MTC3P" localSheetId="12">#REF!</definedName>
    <definedName name="MTCMB" localSheetId="12">#REF!</definedName>
    <definedName name="MTMAC12" localSheetId="12">#REF!</definedName>
    <definedName name="mtr" localSheetId="12">'[23]TH XL'!#REF!</definedName>
    <definedName name="mtram" localSheetId="12">#REF!</definedName>
    <definedName name="MULTIPLICA" localSheetId="12">#REF!</definedName>
    <definedName name="n" localSheetId="12">#REF!</definedName>
    <definedName name="n1pig" localSheetId="12">#REF!</definedName>
    <definedName name="N1pIGnc" localSheetId="12">#REF!</definedName>
    <definedName name="N1pIGvc" localSheetId="12">#REF!</definedName>
    <definedName name="N1pIGvl" localSheetId="12">#REF!</definedName>
    <definedName name="n1pind" localSheetId="12">#REF!</definedName>
    <definedName name="N1pINDnc" localSheetId="12">#REF!</definedName>
    <definedName name="N1pINDvc" localSheetId="12">#REF!</definedName>
    <definedName name="N1pINDvl" localSheetId="12">#REF!</definedName>
    <definedName name="n1ping" localSheetId="12">#REF!</definedName>
    <definedName name="N1pINGnc" localSheetId="12">#REF!</definedName>
    <definedName name="N1pINGvc" localSheetId="12">#REF!</definedName>
    <definedName name="N1pINGvl" localSheetId="12">#REF!</definedName>
    <definedName name="n1pint" localSheetId="12">#REF!</definedName>
    <definedName name="N1pINTnc" localSheetId="12">#REF!</definedName>
    <definedName name="N1pINTvc" localSheetId="12">#REF!</definedName>
    <definedName name="N1pINTvl" localSheetId="12">#REF!</definedName>
    <definedName name="N1pNLnc" localSheetId="12">#REF!</definedName>
    <definedName name="N1pNLvc" localSheetId="12">#REF!</definedName>
    <definedName name="N1pNLvl" localSheetId="12">#REF!</definedName>
    <definedName name="n24nc" localSheetId="12">'[23]lam-moi'!#REF!</definedName>
    <definedName name="n24vl" localSheetId="12">'[23]lam-moi'!#REF!</definedName>
    <definedName name="n2mignc" localSheetId="12">'[23]lam-moi'!#REF!</definedName>
    <definedName name="n2migvl" localSheetId="12">'[23]lam-moi'!#REF!</definedName>
    <definedName name="n2min1nc" localSheetId="12">'[23]lam-moi'!#REF!</definedName>
    <definedName name="n2min1vl" localSheetId="12">'[23]lam-moi'!#REF!</definedName>
    <definedName name="NA" localSheetId="12">#REF!</definedName>
    <definedName name="Ñaép_ñaát" localSheetId="12">#REF!</definedName>
    <definedName name="NAME" localSheetId="12">#REF!</definedName>
    <definedName name="Ñaøo_ñaát_tieáp_ñòa" localSheetId="12">#REF!</definedName>
    <definedName name="nc" localSheetId="12">#REF!</definedName>
    <definedName name="nc1nc" localSheetId="12">'[23]lam-moi'!#REF!</definedName>
    <definedName name="NC1P" localSheetId="12">#REF!</definedName>
    <definedName name="nc1vl" localSheetId="12">'[23]lam-moi'!#REF!</definedName>
    <definedName name="nc24nc" localSheetId="12">'[23]lam-moi'!#REF!</definedName>
    <definedName name="nc24vl" localSheetId="12">'[23]lam-moi'!#REF!</definedName>
    <definedName name="NC3P" localSheetId="12">#REF!</definedName>
    <definedName name="NCBD100" localSheetId="12">#REF!</definedName>
    <definedName name="NCBD200" localSheetId="12">#REF!</definedName>
    <definedName name="NCBD250" localSheetId="12">#REF!</definedName>
    <definedName name="NCcap0.7" localSheetId="12">#REF!</definedName>
    <definedName name="NCcap1" localSheetId="12">#REF!</definedName>
    <definedName name="NCCT3p" localSheetId="12">#REF!</definedName>
    <definedName name="ncdd" localSheetId="12">'[23]TH XL'!#REF!</definedName>
    <definedName name="NCDD2" localSheetId="12">'[23]TH XL'!#REF!</definedName>
    <definedName name="NCLX" localSheetId="12">[108]Sheet2!#REF!</definedName>
    <definedName name="nctr" localSheetId="12">'[23]TH XL'!#REF!</definedName>
    <definedName name="nctram" localSheetId="12">#REF!</definedName>
    <definedName name="NCVC100" localSheetId="12">#REF!</definedName>
    <definedName name="NCVC200" localSheetId="12">#REF!</definedName>
    <definedName name="NCVC250" localSheetId="12">#REF!</definedName>
    <definedName name="NCVC3P" localSheetId="12">#REF!</definedName>
    <definedName name="NET" localSheetId="12">#REF!</definedName>
    <definedName name="NET_1" localSheetId="12">#REF!</definedName>
    <definedName name="NET_ANA" localSheetId="12">#REF!</definedName>
    <definedName name="NET_ANA_1" localSheetId="12">#REF!</definedName>
    <definedName name="NET_ANA_2" localSheetId="12">#REF!</definedName>
    <definedName name="NGANHANG" localSheetId="12">OFFSET([84]NGUON!$F:$F,COUNTIF([84]NGUON!$F:$F,"&lt;&gt;0")-1,0,1)</definedName>
    <definedName name="NGAØY" localSheetId="12">#REF!</definedName>
    <definedName name="NGAY" localSheetId="12">OFFSET([84]NGUON!$B:$B,COUNTA([84]NGUON!$B:$B)-1,0,1)</definedName>
    <definedName name="nghi_bq" localSheetId="12">'[27]truc tiep'!#REF!</definedName>
    <definedName name="nghi_bv" localSheetId="12">'[27]truc tiep'!#REF!</definedName>
    <definedName name="nghi_ck" localSheetId="12">'[27]truc tiep'!#REF!</definedName>
    <definedName name="nghi_d1" localSheetId="12">'[27]truc tiep'!#REF!</definedName>
    <definedName name="nghi_d2" localSheetId="12">'[27]truc tiep'!#REF!</definedName>
    <definedName name="nghi_d3" localSheetId="12">'[27]truc tiep'!#REF!</definedName>
    <definedName name="nghi_dl" localSheetId="12">'[27]truc tiep'!#REF!</definedName>
    <definedName name="nghi_kcs" localSheetId="12">'[27]truc tiep'!#REF!</definedName>
    <definedName name="nghi_nb" localSheetId="12">'[27]truc tiep'!#REF!</definedName>
    <definedName name="nghi_ngio" localSheetId="12">'[27]truc tiep'!#REF!</definedName>
    <definedName name="nghi_nv" localSheetId="12">'[27]truc tiep'!#REF!</definedName>
    <definedName name="nghi_t3" localSheetId="12">'[27]truc tiep'!#REF!</definedName>
    <definedName name="nghi_t4" localSheetId="12">'[27]truc tiep'!#REF!</definedName>
    <definedName name="nghi_t5" localSheetId="12">'[27]truc tiep'!#REF!</definedName>
    <definedName name="nghi_t6" localSheetId="12">'[27]truc tiep'!#REF!</definedName>
    <definedName name="nghi_tc" localSheetId="12">'[27]truc tiep'!#REF!</definedName>
    <definedName name="nghi_tm" localSheetId="12">'[27]truc tiep'!#REF!</definedName>
    <definedName name="nghi_vs" localSheetId="12">'[27]truc tiep'!#REF!</definedName>
    <definedName name="nghi_xh" localSheetId="12">'[27]truc tiep'!#REF!</definedName>
    <definedName name="NH" localSheetId="12">#REF!</definedName>
    <definedName name="NHAÂN_COÂNG" localSheetId="12">BTRAM</definedName>
    <definedName name="Nhapsolieu" localSheetId="12">#REF!</definedName>
    <definedName name="nhn" localSheetId="12">#REF!</definedName>
    <definedName name="nhnnc" localSheetId="12">'[23]lam-moi'!#REF!</definedName>
    <definedName name="nhnvl" localSheetId="12">'[23]lam-moi'!#REF!</definedName>
    <definedName name="NHot" localSheetId="12">#REF!</definedName>
    <definedName name="nig" localSheetId="12">#REF!</definedName>
    <definedName name="nig1p" localSheetId="12">#REF!</definedName>
    <definedName name="nig3p" localSheetId="12">#REF!</definedName>
    <definedName name="nightnc" localSheetId="12">[23]gtrinh!#REF!</definedName>
    <definedName name="nightvl" localSheetId="12">[23]gtrinh!#REF!</definedName>
    <definedName name="NIGnc" localSheetId="12">#REF!</definedName>
    <definedName name="nignc1p" localSheetId="12">#REF!</definedName>
    <definedName name="nignc3p" localSheetId="12">#REF!</definedName>
    <definedName name="NIGvc" localSheetId="12">#REF!</definedName>
    <definedName name="NIGvl" localSheetId="12">#REF!</definedName>
    <definedName name="nigvl1p" localSheetId="12">#REF!</definedName>
    <definedName name="nigvl3p" localSheetId="12">#REF!</definedName>
    <definedName name="nin" localSheetId="12">#REF!</definedName>
    <definedName name="nin14nc3p" localSheetId="12">#REF!</definedName>
    <definedName name="nin14vl3p" localSheetId="12">#REF!</definedName>
    <definedName name="nin1903p" localSheetId="12">#REF!</definedName>
    <definedName name="NIN190nc" localSheetId="12">#REF!</definedName>
    <definedName name="nin190nc3p" localSheetId="12">#REF!</definedName>
    <definedName name="NIN190vl" localSheetId="12">#REF!</definedName>
    <definedName name="nin190vl3p" localSheetId="12">#REF!</definedName>
    <definedName name="nin1pnc" localSheetId="12">'[23]lam-moi'!#REF!</definedName>
    <definedName name="nin1pvl" localSheetId="12">'[23]lam-moi'!#REF!</definedName>
    <definedName name="nin290nc3p" localSheetId="12">#REF!</definedName>
    <definedName name="nin290vl3p" localSheetId="12">#REF!</definedName>
    <definedName name="nin3p" localSheetId="12">#REF!</definedName>
    <definedName name="nind" localSheetId="12">#REF!</definedName>
    <definedName name="nind1p" localSheetId="12">#REF!</definedName>
    <definedName name="nind3p" localSheetId="12">#REF!</definedName>
    <definedName name="NINDnc" localSheetId="12">#REF!</definedName>
    <definedName name="nindnc1p" localSheetId="12">#REF!</definedName>
    <definedName name="nindnc3p" localSheetId="12">#REF!</definedName>
    <definedName name="NINDvc" localSheetId="12">#REF!</definedName>
    <definedName name="NINDvl" localSheetId="12">#REF!</definedName>
    <definedName name="nindvl1p" localSheetId="12">#REF!</definedName>
    <definedName name="nindvl3p" localSheetId="12">#REF!</definedName>
    <definedName name="ning1p" localSheetId="12">#REF!</definedName>
    <definedName name="ningnc1p" localSheetId="12">#REF!</definedName>
    <definedName name="ningvl1p" localSheetId="12">#REF!</definedName>
    <definedName name="NINnc" localSheetId="12">#REF!</definedName>
    <definedName name="ninnc3p" localSheetId="12">#REF!</definedName>
    <definedName name="nint1p" localSheetId="12">#REF!</definedName>
    <definedName name="nintnc1p" localSheetId="12">#REF!</definedName>
    <definedName name="nintvl1p" localSheetId="12">#REF!</definedName>
    <definedName name="NINvc" localSheetId="12">#REF!</definedName>
    <definedName name="NINvl" localSheetId="12">#REF!</definedName>
    <definedName name="ninvl3p" localSheetId="12">#REF!</definedName>
    <definedName name="nl" localSheetId="12">#REF!</definedName>
    <definedName name="NL12nc" localSheetId="12">#REF!</definedName>
    <definedName name="NL12vl" localSheetId="12">#REF!</definedName>
    <definedName name="nl1p" localSheetId="12">#REF!</definedName>
    <definedName name="nl3p" localSheetId="12">#REF!</definedName>
    <definedName name="nlht" localSheetId="12">#REF!</definedName>
    <definedName name="nlmtc" localSheetId="12">'[109]CHITIET VL-NCHT1 (2)'!#REF!</definedName>
    <definedName name="nlnc" localSheetId="12">'[23]lam-moi'!#REF!</definedName>
    <definedName name="NLTK1p" localSheetId="12">#REF!</definedName>
    <definedName name="nlvl" localSheetId="12">'[23]lam-moi'!#REF!</definedName>
    <definedName name="nn" localSheetId="12">#REF!</definedName>
    <definedName name="nn1p" localSheetId="12">#REF!</definedName>
    <definedName name="nn3p" localSheetId="12">#REF!</definedName>
    <definedName name="nnnc" localSheetId="12">'[23]lam-moi'!#REF!</definedName>
    <definedName name="nnnc3p" localSheetId="12">#REF!</definedName>
    <definedName name="nnvl" localSheetId="12">'[23]lam-moi'!#REF!</definedName>
    <definedName name="nnvl3p" localSheetId="12">#REF!</definedName>
    <definedName name="No" localSheetId="12">#REF!</definedName>
    <definedName name="NOIDUNG" localSheetId="12">OFFSET([84]NGUON!$H:$H,COUNTA([84]NGUON!$H:$H)-1,0,1)</definedName>
    <definedName name="_______________ÑÔN_GIAÙ">#REF!</definedName>
    <definedName name="NOW" localSheetId="12">#REF!</definedName>
    <definedName name="nsl" localSheetId="12">#REF!</definedName>
    <definedName name="NToS" localSheetId="12">[111]!NToS</definedName>
    <definedName name="nx" localSheetId="12">#REF!</definedName>
    <definedName name="nxmtc" localSheetId="12">'[109]CHITIET VL-NCHT1 (2)'!#REF!</definedName>
    <definedName name="OrderTable" localSheetId="12" hidden="1">#REF!</definedName>
    <definedName name="OS" localSheetId="12">[112]Open!#REF!</definedName>
    <definedName name="osc" localSheetId="12">#REF!</definedName>
    <definedName name="OTHER_PANEL" localSheetId="12">'[93]NEW-PANEL'!#REF!</definedName>
    <definedName name="OtherWork" localSheetId="12">'[50]DGchitiet '!#REF!</definedName>
    <definedName name="P" localSheetId="12">'[4]PNT-QUOT-#3'!#REF!</definedName>
    <definedName name="Painting" localSheetId="12">'[50]DGchitiet '!#REF!</definedName>
    <definedName name="PAPELLINER" localSheetId="12">#REF!</definedName>
    <definedName name="PAPER_LINER" localSheetId="12">#REF!</definedName>
    <definedName name="PEJM" localSheetId="12">'[4]COAT&amp;WRAP-QIOT-#3'!#REF!</definedName>
    <definedName name="PersonSelectionRange" localSheetId="12">#REF!</definedName>
    <definedName name="PF" localSheetId="12">'[4]PNT-QUOT-#3'!#REF!</definedName>
    <definedName name="Phanbothue" localSheetId="12">#REF!</definedName>
    <definedName name="Phone" localSheetId="12">#REF!</definedName>
    <definedName name="phu_luc_vua" localSheetId="12">#REF!</definedName>
    <definedName name="PK" localSheetId="12">#REF!</definedName>
    <definedName name="PL_指示燈___P.B.___REST_P.B._壓扣開關" localSheetId="12">'[93]NEW-PANEL'!#REF!</definedName>
    <definedName name="PLANENE99" localSheetId="12">#REF!</definedName>
    <definedName name="Plaster" localSheetId="12">'[50]DGchitiet '!#REF!</definedName>
    <definedName name="pp_1XDM" localSheetId="12">#REF!</definedName>
    <definedName name="pp_3NC" localSheetId="12">#REF!</definedName>
    <definedName name="pp_3XDM" localSheetId="12">#REF!</definedName>
    <definedName name="PRECIO" localSheetId="12">#REF!</definedName>
    <definedName name="PRICE" localSheetId="12">#REF!</definedName>
    <definedName name="PRICE1" localSheetId="12">#REF!</definedName>
    <definedName name="_xlnm.Print_Area" localSheetId="12" hidden="1">#REF!</definedName>
    <definedName name="_xlnm.Print_Titles" localSheetId="12">'附表5-2023年2季度拆解产物产生、处理量明细表（1）'!$A$1:$IU$4</definedName>
    <definedName name="Print_Titles_MI" localSheetId="12">#REF!</definedName>
    <definedName name="PRINTA" localSheetId="12">#REF!</definedName>
    <definedName name="PRINTB" localSheetId="12">#REF!</definedName>
    <definedName name="PRINTC" localSheetId="12">#REF!</definedName>
    <definedName name="Prix_SMC" localSheetId="12">Prix_SMC</definedName>
    <definedName name="ProdForm" localSheetId="12" hidden="1">#REF!</definedName>
    <definedName name="Product" localSheetId="12" hidden="1">#REF!</definedName>
    <definedName name="PROPOSAL" localSheetId="12">#REF!</definedName>
    <definedName name="PT_Duong" localSheetId="12">#REF!</definedName>
    <definedName name="ptdg" localSheetId="12">#REF!</definedName>
    <definedName name="PTDG_cau" localSheetId="12">#REF!</definedName>
    <definedName name="PtichDTL" localSheetId="12">PtichDTL</definedName>
    <definedName name="PTNC" localSheetId="12">#REF!</definedName>
    <definedName name="Q" localSheetId="12">[23]giathanh1!#REF!</definedName>
    <definedName name="qlda" localSheetId="12">[56]!qlda</definedName>
    <definedName name="Quarter" localSheetId="12">[70]!Quarter</definedName>
    <definedName name="QUERY_DATA" localSheetId="12">#REF!</definedName>
    <definedName name="QUYLUONG" localSheetId="12">'[27]truc tiep'!#REF!</definedName>
    <definedName name="QW" localSheetId="12">#REF!</definedName>
    <definedName name="ra11p" localSheetId="12">#REF!</definedName>
    <definedName name="ra13p" localSheetId="12">#REF!</definedName>
    <definedName name="rack1" localSheetId="12">#REF!</definedName>
    <definedName name="rack2" localSheetId="12">#REF!</definedName>
    <definedName name="rack3" localSheetId="12">#REF!</definedName>
    <definedName name="rack4" localSheetId="12">#REF!</definedName>
    <definedName name="RANK" localSheetId="12">#REF!</definedName>
    <definedName name="Raûi_pheân_tre" localSheetId="12">'[106]Tien Luong'!#REF!</definedName>
    <definedName name="RB" localSheetId="12">#REF!</definedName>
    <definedName name="RCArea" localSheetId="12" hidden="1">#REF!</definedName>
    <definedName name="RecordCount" localSheetId="12">#REF!</definedName>
    <definedName name="Recorder" localSheetId="12" hidden="1">#REF!</definedName>
    <definedName name="RESULT99" localSheetId="12">#REF!</definedName>
    <definedName name="RESUMEN" localSheetId="12">#REF!</definedName>
    <definedName name="RFP003A" localSheetId="12">#REF!</definedName>
    <definedName name="RFP003B" localSheetId="12">#REF!</definedName>
    <definedName name="RFP003C" localSheetId="12">#REF!</definedName>
    <definedName name="RFP003D" localSheetId="12">#REF!</definedName>
    <definedName name="RFP003E" localSheetId="12">#REF!</definedName>
    <definedName name="RFP003F" localSheetId="12">#REF!</definedName>
    <definedName name="RoofingWork" localSheetId="12">'[50]DGchitiet '!#REF!</definedName>
    <definedName name="RQ" localSheetId="12">#REF!</definedName>
    <definedName name="rrrr" localSheetId="12">#REF!</definedName>
    <definedName name="RT" localSheetId="12">'[4]COAT&amp;WRAP-QIOT-#3'!#REF!</definedName>
    <definedName name="SAV" localSheetId="12">#REF!</definedName>
    <definedName name="SC" localSheetId="12">#REF!</definedName>
    <definedName name="SCG" localSheetId="12">'[118]G.1R-Shou COP Gf'!#REF!</definedName>
    <definedName name="SCH" localSheetId="12">#REF!</definedName>
    <definedName name="sd1p" localSheetId="12">#REF!</definedName>
    <definedName name="sd3p" localSheetId="12">#REF!</definedName>
    <definedName name="SDDK" localSheetId="12">#REF!</definedName>
    <definedName name="SDDL" localSheetId="12">[45]QMCT!#REF!</definedName>
    <definedName name="SDMONG" localSheetId="12">#REF!</definedName>
    <definedName name="selection" localSheetId="12">#REF!</definedName>
    <definedName name="SEP" localSheetId="12">#REF!</definedName>
    <definedName name="SEPCK" localSheetId="12">#REF!</definedName>
    <definedName name="SEPJIAGE" localSheetId="12">#REF!</definedName>
    <definedName name="sfeggsafasfas" localSheetId="12">#REF!</definedName>
    <definedName name="sgnc" localSheetId="12">[23]gtrinh!#REF!</definedName>
    <definedName name="sgvl" localSheetId="12">[23]gtrinh!#REF!</definedName>
    <definedName name="Sheet1" localSheetId="12">#REF!</definedName>
    <definedName name="sheetName" localSheetId="12">#REF!</definedName>
    <definedName name="sheetNo" localSheetId="12">#REF!</definedName>
    <definedName name="SheetNumber" localSheetId="12">#REF!</definedName>
    <definedName name="sht" localSheetId="12">#REF!</definedName>
    <definedName name="sht1p" localSheetId="12">#REF!</definedName>
    <definedName name="sht3p" localSheetId="12">#REF!</definedName>
    <definedName name="SIZE" localSheetId="12">#REF!</definedName>
    <definedName name="skd" localSheetId="12" hidden="1">[120]gVL!#REF!</definedName>
    <definedName name="SL_CRD" localSheetId="12">#REF!</definedName>
    <definedName name="SL_CRS" localSheetId="12">#REF!</definedName>
    <definedName name="SL_CS" localSheetId="12">#REF!</definedName>
    <definedName name="SL_DD" localSheetId="12">#REF!</definedName>
    <definedName name="slBTLT1pm" localSheetId="12">#REF!</definedName>
    <definedName name="slBTLT3pm" localSheetId="12">#REF!</definedName>
    <definedName name="slBTLTct" localSheetId="12">#REF!</definedName>
    <definedName name="slBTLTHTDL" localSheetId="12">#REF!</definedName>
    <definedName name="slBTLTHTHH" localSheetId="12">#REF!</definedName>
    <definedName name="slchang1pm" localSheetId="12">#REF!</definedName>
    <definedName name="slchang3pm" localSheetId="12">#REF!</definedName>
    <definedName name="slchangct" localSheetId="12">#REF!</definedName>
    <definedName name="slchanght" localSheetId="12">#REF!</definedName>
    <definedName name="slchangHTDL" localSheetId="12">#REF!</definedName>
    <definedName name="slchangHTHH" localSheetId="12">#REF!</definedName>
    <definedName name="slmong1pm" localSheetId="12">#REF!</definedName>
    <definedName name="slmong3pm" localSheetId="12">#REF!</definedName>
    <definedName name="slmongct" localSheetId="12">#REF!</definedName>
    <definedName name="slmonght" localSheetId="12">#REF!</definedName>
    <definedName name="slmongHTDL" localSheetId="12">#REF!</definedName>
    <definedName name="slmongHTHH" localSheetId="12">#REF!</definedName>
    <definedName name="slmongneo1pm" localSheetId="12">#REF!</definedName>
    <definedName name="slmongneo3pm" localSheetId="12">#REF!</definedName>
    <definedName name="slmongneoct" localSheetId="12">#REF!</definedName>
    <definedName name="slmongneoht" localSheetId="12">#REF!</definedName>
    <definedName name="slmongneoHTDL" localSheetId="12">#REF!</definedName>
    <definedName name="slmongneoHTHH" localSheetId="12">#REF!</definedName>
    <definedName name="sltdll1pm" localSheetId="12">#REF!</definedName>
    <definedName name="sltdll3pm" localSheetId="12">#REF!</definedName>
    <definedName name="sltdllct" localSheetId="12">#REF!</definedName>
    <definedName name="sltdllHTDL" localSheetId="12">#REF!</definedName>
    <definedName name="sltdllHTHH" localSheetId="12">#REF!</definedName>
    <definedName name="slxa1pm" localSheetId="12">#REF!</definedName>
    <definedName name="slxa3pm" localSheetId="12">#REF!</definedName>
    <definedName name="slxact" localSheetId="12">#REF!</definedName>
    <definedName name="SO" localSheetId="12">OFFSET([84]NGUON!$A:$A,COUNTA([84]NGUON!$A:$A)-1,0,1)</definedName>
    <definedName name="_______________SOÁ_CTÖØ">#REF!</definedName>
    <definedName name="______________SOÁ_LÖÔÏNG">#REF!</definedName>
    <definedName name="soc3p" localSheetId="12">#REF!</definedName>
    <definedName name="solieu" localSheetId="12">#REF!</definedName>
    <definedName name="SORT" localSheetId="12">#REF!</definedName>
    <definedName name="SOTIEN" localSheetId="12">OFFSET([84]NGUON!$I:$I,COUNTA([84]NGUON!$I:$I)-1,0,1)</definedName>
    <definedName name="SP" localSheetId="12">'[4]PNT-QUOT-#3'!#REF!</definedName>
    <definedName name="sp_bq" localSheetId="12">'[27]truc tiep'!#REF!</definedName>
    <definedName name="sp_bv" localSheetId="12">'[27]truc tiep'!#REF!</definedName>
    <definedName name="sp_ck" localSheetId="12">'[27]truc tiep'!#REF!</definedName>
    <definedName name="sp_d1" localSheetId="12">'[27]truc tiep'!#REF!</definedName>
    <definedName name="sp_d2" localSheetId="12">'[27]truc tiep'!#REF!</definedName>
    <definedName name="sp_d3" localSheetId="12">'[27]truc tiep'!#REF!</definedName>
    <definedName name="sp_dl" localSheetId="12">'[27]truc tiep'!#REF!</definedName>
    <definedName name="sp_kcs" localSheetId="12">'[27]truc tiep'!#REF!</definedName>
    <definedName name="sp_nb" localSheetId="12">'[27]truc tiep'!#REF!</definedName>
    <definedName name="sp_ngio" localSheetId="12">'[27]truc tiep'!#REF!</definedName>
    <definedName name="sp_nv" localSheetId="12">'[27]truc tiep'!#REF!</definedName>
    <definedName name="sp_t3" localSheetId="12">'[27]truc tiep'!#REF!</definedName>
    <definedName name="sp_t4" localSheetId="12">'[27]truc tiep'!#REF!</definedName>
    <definedName name="sp_t5" localSheetId="12">'[27]truc tiep'!#REF!</definedName>
    <definedName name="sp_t6" localSheetId="12">'[27]truc tiep'!#REF!</definedName>
    <definedName name="sp_tc" localSheetId="12">'[27]truc tiep'!#REF!</definedName>
    <definedName name="sp_tm" localSheetId="12">'[27]truc tiep'!#REF!</definedName>
    <definedName name="sp_vs" localSheetId="12">'[27]truc tiep'!#REF!</definedName>
    <definedName name="sp_xh" localSheetId="12">'[27]truc tiep'!#REF!</definedName>
    <definedName name="SPEC" localSheetId="12">#REF!</definedName>
    <definedName name="SpecialPrice" localSheetId="12" hidden="1">#REF!</definedName>
    <definedName name="SPECSUMMARY" localSheetId="12">#REF!</definedName>
    <definedName name="SPEND" localSheetId="12">#REF!</definedName>
    <definedName name="spk1p" localSheetId="12">'[23]#REF'!#REF!</definedName>
    <definedName name="spk3p" localSheetId="12">'[23]lam-moi'!#REF!</definedName>
    <definedName name="SS" localSheetId="12">#REF!</definedName>
    <definedName name="st1p" localSheetId="12">#REF!</definedName>
    <definedName name="st3p" localSheetId="12">#REF!</definedName>
    <definedName name="STANDARCOSTAA" localSheetId="12">#REF!</definedName>
    <definedName name="STANDARCOSTC" localSheetId="12">#REF!</definedName>
    <definedName name="STANDARCOSTD" localSheetId="12">#REF!</definedName>
    <definedName name="Start_1" localSheetId="12">#REF!</definedName>
    <definedName name="Start_10" localSheetId="12">#REF!</definedName>
    <definedName name="Start_11" localSheetId="12">#REF!</definedName>
    <definedName name="Start_12" localSheetId="12">#REF!</definedName>
    <definedName name="Start_13" localSheetId="12">#REF!</definedName>
    <definedName name="Start_2" localSheetId="12">#REF!</definedName>
    <definedName name="Start_3" localSheetId="12">#REF!</definedName>
    <definedName name="Start_4" localSheetId="12">#REF!</definedName>
    <definedName name="Start_5" localSheetId="12">#REF!</definedName>
    <definedName name="Start_6" localSheetId="12">#REF!</definedName>
    <definedName name="Start_7" localSheetId="12">#REF!</definedName>
    <definedName name="Start_8" localSheetId="12">#REF!</definedName>
    <definedName name="Start_9" localSheetId="12">#REF!</definedName>
    <definedName name="State" localSheetId="12">#REF!</definedName>
    <definedName name="SU" localSheetId="12">#REF!</definedName>
    <definedName name="SUMMARY" localSheetId="12">#REF!</definedName>
    <definedName name="T" localSheetId="12" hidden="1">#REF!</definedName>
    <definedName name="T_HOP" localSheetId="12">#REF!</definedName>
    <definedName name="T02_DANH_MUC_CONG_VIEC" localSheetId="12">#REF!</definedName>
    <definedName name="T03_BANG_GIA_VAT_LIEU" localSheetId="12">#REF!</definedName>
    <definedName name="T09_DINH_MUC_DU_TOAN" localSheetId="12">#REF!</definedName>
    <definedName name="t101p" localSheetId="12">#REF!</definedName>
    <definedName name="t103p" localSheetId="12">#REF!</definedName>
    <definedName name="t105mnc" localSheetId="12">'[23]thao-go'!#REF!</definedName>
    <definedName name="t10m" localSheetId="12">#REF!</definedName>
    <definedName name="T10nc" localSheetId="12">#REF!</definedName>
    <definedName name="t10nc1p" localSheetId="12">#REF!</definedName>
    <definedName name="t10ncm" localSheetId="12">'[23]lam-moi'!#REF!</definedName>
    <definedName name="T10vc" localSheetId="12">#REF!</definedName>
    <definedName name="T10vl" localSheetId="12">#REF!</definedName>
    <definedName name="t10vl1p" localSheetId="12">#REF!</definedName>
    <definedName name="t121p" localSheetId="12">#REF!</definedName>
    <definedName name="t123p" localSheetId="12">#REF!</definedName>
    <definedName name="t12m" localSheetId="12">'[23]lam-moi'!#REF!</definedName>
    <definedName name="t12mnc" localSheetId="12">'[23]thao-go'!#REF!</definedName>
    <definedName name="T12nc" localSheetId="12">#REF!</definedName>
    <definedName name="t12nc3p" localSheetId="12">#REF!</definedName>
    <definedName name="t12ncm" localSheetId="12">'[23]lam-moi'!#REF!</definedName>
    <definedName name="T12vc" localSheetId="12">#REF!</definedName>
    <definedName name="T12vl" localSheetId="12">#REF!</definedName>
    <definedName name="t141p" localSheetId="12">#REF!</definedName>
    <definedName name="t143p" localSheetId="12">#REF!</definedName>
    <definedName name="t14m" localSheetId="12">'[23]lam-moi'!#REF!</definedName>
    <definedName name="t14mnc" localSheetId="12">'[23]thao-go'!#REF!</definedName>
    <definedName name="T14nc" localSheetId="12">#REF!</definedName>
    <definedName name="t14ncm" localSheetId="12">'[23]lam-moi'!#REF!</definedName>
    <definedName name="T14vc" localSheetId="12">#REF!</definedName>
    <definedName name="T14vl" localSheetId="12">#REF!</definedName>
    <definedName name="T203P" localSheetId="12">[23]VC!#REF!</definedName>
    <definedName name="t20m" localSheetId="12">'[23]lam-moi'!#REF!</definedName>
    <definedName name="t20ncm" localSheetId="12">'[23]lam-moi'!#REF!</definedName>
    <definedName name="t7m" localSheetId="12">#REF!</definedName>
    <definedName name="t7nc" localSheetId="12">'[23]lam-moi'!#REF!</definedName>
    <definedName name="t7vl" localSheetId="12">'[23]lam-moi'!#REF!</definedName>
    <definedName name="t84mnc" localSheetId="12">'[23]thao-go'!#REF!</definedName>
    <definedName name="t8m" localSheetId="12">#REF!</definedName>
    <definedName name="t8nc" localSheetId="12">'[23]lam-moi'!#REF!</definedName>
    <definedName name="t8vl" localSheetId="12">'[23]lam-moi'!#REF!</definedName>
    <definedName name="TA" localSheetId="12">#REF!</definedName>
    <definedName name="TAM" localSheetId="12">TAM</definedName>
    <definedName name="TAMTINH" localSheetId="12">#REF!</definedName>
    <definedName name="tb" localSheetId="12">#REF!</definedName>
    <definedName name="tbdd1p" localSheetId="12">'[23]lam-moi'!#REF!</definedName>
    <definedName name="tbdd3p" localSheetId="12">'[23]lam-moi'!#REF!</definedName>
    <definedName name="tbddsdl" localSheetId="12">'[23]lam-moi'!#REF!</definedName>
    <definedName name="TBI" localSheetId="12">'[23]TH XL'!#REF!</definedName>
    <definedName name="tbl_ProdInfo" localSheetId="12" hidden="1">#REF!</definedName>
    <definedName name="tbtr" localSheetId="12">'[23]TH XL'!#REF!</definedName>
    <definedName name="tbtram" localSheetId="12">#REF!</definedName>
    <definedName name="TBXD" localSheetId="12">#REF!</definedName>
    <definedName name="TC" localSheetId="12">#REF!</definedName>
    <definedName name="TC_NHANH1" localSheetId="12">#REF!</definedName>
    <definedName name="tcxxnc" localSheetId="12">'[23]thao-go'!#REF!</definedName>
    <definedName name="td" localSheetId="12">#REF!</definedName>
    <definedName name="td10vl" localSheetId="12">#REF!</definedName>
    <definedName name="td12nc" localSheetId="12">#REF!</definedName>
    <definedName name="TD12vl" localSheetId="12">#REF!</definedName>
    <definedName name="td1cnc" localSheetId="12">'[23]lam-moi'!#REF!</definedName>
    <definedName name="td1cvl" localSheetId="12">'[23]lam-moi'!#REF!</definedName>
    <definedName name="td1p" localSheetId="12">#REF!</definedName>
    <definedName name="TD1p1nc" localSheetId="12">#REF!</definedName>
    <definedName name="td1p1vc" localSheetId="12">#REF!</definedName>
    <definedName name="TD1p1vl" localSheetId="12">#REF!</definedName>
    <definedName name="TD1p2nc" localSheetId="12">#REF!</definedName>
    <definedName name="TD1p2vc" localSheetId="12">#REF!</definedName>
    <definedName name="TD1p2vl" localSheetId="12">#REF!</definedName>
    <definedName name="TD1pnc" localSheetId="12">#REF!</definedName>
    <definedName name="TD1pvl" localSheetId="12">#REF!</definedName>
    <definedName name="td3p" localSheetId="12">#REF!</definedName>
    <definedName name="tdbcnckt" localSheetId="12">[103]!tdbcnckt</definedName>
    <definedName name="tdc84nc" localSheetId="12">'[23]thao-go'!#REF!</definedName>
    <definedName name="tdcnc" localSheetId="12">'[23]thao-go'!#REF!</definedName>
    <definedName name="TDctnc" localSheetId="12">#REF!</definedName>
    <definedName name="TDctvc" localSheetId="12">#REF!</definedName>
    <definedName name="TDctvl" localSheetId="12">#REF!</definedName>
    <definedName name="tdgnc" localSheetId="12">'[23]lam-moi'!#REF!</definedName>
    <definedName name="tdgvl" localSheetId="12">'[23]lam-moi'!#REF!</definedName>
    <definedName name="tdhtnc" localSheetId="12">'[23]lam-moi'!#REF!</definedName>
    <definedName name="tdhtvl" localSheetId="12">'[23]lam-moi'!#REF!</definedName>
    <definedName name="tdll1pm" localSheetId="12">#REF!</definedName>
    <definedName name="tdll3pm" localSheetId="12">#REF!</definedName>
    <definedName name="tdllct" localSheetId="12">#REF!</definedName>
    <definedName name="tdllHTDL" localSheetId="12">#REF!</definedName>
    <definedName name="tdllHTHH" localSheetId="12">#REF!</definedName>
    <definedName name="TDmnc" localSheetId="12">#REF!</definedName>
    <definedName name="TDmvc" localSheetId="12">#REF!</definedName>
    <definedName name="TDmvl" localSheetId="12">#REF!</definedName>
    <definedName name="tdnc" localSheetId="12">[23]gtrinh!#REF!</definedName>
    <definedName name="tdnc1p" localSheetId="12">#REF!</definedName>
    <definedName name="tdnc3p" localSheetId="12">#REF!</definedName>
    <definedName name="tdt1pnc" localSheetId="12">[23]gtrinh!#REF!</definedName>
    <definedName name="tdt1pvl" localSheetId="12">[23]gtrinh!#REF!</definedName>
    <definedName name="tdt2cnc" localSheetId="12">'[23]lam-moi'!#REF!</definedName>
    <definedName name="tdt2cvl" localSheetId="12">[23]chitiet!#REF!</definedName>
    <definedName name="tdtr2cnc" localSheetId="12">#REF!</definedName>
    <definedName name="tdtr2cvl" localSheetId="12">#REF!</definedName>
    <definedName name="tdvl" localSheetId="12">[23]gtrinh!#REF!</definedName>
    <definedName name="tdvl1p" localSheetId="12">#REF!</definedName>
    <definedName name="tdvl3p" localSheetId="12">#REF!</definedName>
    <definedName name="_______________TEÂN_HAØNG">#REF!</definedName>
    <definedName name="_______________TEÂN_KHAÙCH_HAØ">#REF!</definedName>
    <definedName name="TemporaryWork" localSheetId="12">'[50]DGchitiet '!#REF!</definedName>
    <definedName name="TENCT" localSheetId="12">#REF!</definedName>
    <definedName name="TESTHKEY" localSheetId="12">[68]Sheet1!#REF!</definedName>
    <definedName name="TextRefCopy1" localSheetId="12">#REF!</definedName>
    <definedName name="TextRefCopy10" localSheetId="12">#REF!</definedName>
    <definedName name="TextRefCopy2" localSheetId="12">#REF!</definedName>
    <definedName name="TextRefCopy3" localSheetId="12">#REF!</definedName>
    <definedName name="TextRefCopy4" localSheetId="12">#REF!</definedName>
    <definedName name="TextRefCopy5" localSheetId="12">#REF!</definedName>
    <definedName name="TextRefCopy6" localSheetId="12">#REF!</definedName>
    <definedName name="TextRefCopy7" localSheetId="12">#REF!</definedName>
    <definedName name="TextRefCopy8" localSheetId="12">#REF!</definedName>
    <definedName name="TextRefCopy9" localSheetId="12">#REF!</definedName>
    <definedName name="TG" localSheetId="12">#REF!</definedName>
    <definedName name="th3x15" localSheetId="12">[23]giathanh1!#REF!</definedName>
    <definedName name="ThanhXuan110" localSheetId="12">'[123]KH-Q1,Q2,01'!#REF!</definedName>
    <definedName name="_______________THAØNH_TIEÀN">#REF!</definedName>
    <definedName name="THCTAU" localSheetId="12">#REF!</definedName>
    <definedName name="thgian_bq" localSheetId="12">'[27]truc tiep'!#REF!</definedName>
    <definedName name="thgian_bv" localSheetId="12">'[27]truc tiep'!#REF!</definedName>
    <definedName name="thgian_ck" localSheetId="12">'[27]truc tiep'!#REF!</definedName>
    <definedName name="thgian_d1" localSheetId="12">'[27]truc tiep'!#REF!</definedName>
    <definedName name="thgian_d2" localSheetId="12">'[27]truc tiep'!#REF!</definedName>
    <definedName name="thgian_d3" localSheetId="12">'[27]truc tiep'!#REF!</definedName>
    <definedName name="thgian_dl" localSheetId="12">'[27]truc tiep'!#REF!</definedName>
    <definedName name="thgian_kcs" localSheetId="12">'[27]truc tiep'!#REF!</definedName>
    <definedName name="thgian_nb" localSheetId="12">'[27]truc tiep'!#REF!</definedName>
    <definedName name="thgian_ngio" localSheetId="12">'[27]truc tiep'!#REF!</definedName>
    <definedName name="thgian_nv" localSheetId="12">'[27]truc tiep'!#REF!</definedName>
    <definedName name="thgian_t3" localSheetId="12">'[27]truc tiep'!#REF!</definedName>
    <definedName name="thgian_t4" localSheetId="12">'[27]truc tiep'!#REF!</definedName>
    <definedName name="thgian_t5" localSheetId="12">'[27]truc tiep'!#REF!</definedName>
    <definedName name="thgian_t6" localSheetId="12">'[27]truc tiep'!#REF!</definedName>
    <definedName name="thgian_tc" localSheetId="12">'[27]truc tiep'!#REF!</definedName>
    <definedName name="thgian_tm" localSheetId="12">'[27]truc tiep'!#REF!</definedName>
    <definedName name="thgian_vs" localSheetId="12">'[27]truc tiep'!#REF!</definedName>
    <definedName name="thgian_xh" localSheetId="12">'[27]truc tiep'!#REF!</definedName>
    <definedName name="thgio_bq" localSheetId="12">'[27]truc tiep'!#REF!</definedName>
    <definedName name="thgio_bv" localSheetId="12">'[27]truc tiep'!#REF!</definedName>
    <definedName name="thgio_ck" localSheetId="12">'[27]truc tiep'!#REF!</definedName>
    <definedName name="thgio_d1" localSheetId="12">'[27]truc tiep'!#REF!</definedName>
    <definedName name="thgio_d2" localSheetId="12">'[27]truc tiep'!#REF!</definedName>
    <definedName name="thgio_d3" localSheetId="12">'[27]truc tiep'!#REF!</definedName>
    <definedName name="thgio_dl" localSheetId="12">'[27]truc tiep'!#REF!</definedName>
    <definedName name="thgio_kcs" localSheetId="12">'[27]truc tiep'!#REF!</definedName>
    <definedName name="thgio_nb" localSheetId="12">'[27]truc tiep'!#REF!</definedName>
    <definedName name="thgio_ngio" localSheetId="12">'[27]truc tiep'!#REF!</definedName>
    <definedName name="thgio_nv" localSheetId="12">'[27]truc tiep'!#REF!</definedName>
    <definedName name="thgio_t3" localSheetId="12">'[27]truc tiep'!#REF!</definedName>
    <definedName name="thgio_t4" localSheetId="12">'[27]truc tiep'!#REF!</definedName>
    <definedName name="thgio_t5" localSheetId="12">'[27]truc tiep'!#REF!</definedName>
    <definedName name="thgio_t6" localSheetId="12">'[27]truc tiep'!#REF!</definedName>
    <definedName name="thgio_tc" localSheetId="12">'[27]truc tiep'!#REF!</definedName>
    <definedName name="thgio_tm" localSheetId="12">'[27]truc tiep'!#REF!</definedName>
    <definedName name="thgio_vs" localSheetId="12">'[27]truc tiep'!#REF!</definedName>
    <definedName name="thgio_xh" localSheetId="12">'[27]truc tiep'!#REF!</definedName>
    <definedName name="THGO1pnc" localSheetId="12">#REF!</definedName>
    <definedName name="thht" localSheetId="12">#REF!</definedName>
    <definedName name="THI" localSheetId="12">#REF!</definedName>
    <definedName name="THK" localSheetId="12">'[4]COAT&amp;WRAP-QIOT-#3'!#REF!</definedName>
    <definedName name="THKP160" localSheetId="12">'[23]dongia (2)'!#REF!</definedName>
    <definedName name="thkp3" localSheetId="12">#REF!</definedName>
    <definedName name="THT" localSheetId="12">#REF!</definedName>
    <definedName name="thtr15" localSheetId="12">[23]giathanh1!#REF!</definedName>
    <definedName name="thtt" localSheetId="12">#REF!</definedName>
    <definedName name="Tien" localSheetId="12">#REF!</definedName>
    <definedName name="TienLuong" localSheetId="12">#REF!</definedName>
    <definedName name="Tiep_dia" localSheetId="12">[32]Sheet3!#REF!</definedName>
    <definedName name="Tiepdia" localSheetId="12">[23]Tiepdia!$1:$65536</definedName>
    <definedName name="TileStone" localSheetId="12">'[50]DGchitiet '!#REF!</definedName>
    <definedName name="tinhqt" localSheetId="12">[56]!tinhqt</definedName>
    <definedName name="TINHTP" localSheetId="12">OFFSET([84]NGUON!$G:$G,COUNTIF([84]NGUON!$G:$G,"&lt;&gt;0")-1,0,1)</definedName>
    <definedName name="TITAN" localSheetId="12">#REF!</definedName>
    <definedName name="tkp" localSheetId="12">[56]!tkp</definedName>
    <definedName name="TL" localSheetId="12">[29]ND!#REF!</definedName>
    <definedName name="TLAC120" localSheetId="12">#REF!</definedName>
    <definedName name="TLAC35" localSheetId="12">#REF!</definedName>
    <definedName name="TLAC50" localSheetId="12">#REF!</definedName>
    <definedName name="TLAC70" localSheetId="12">#REF!</definedName>
    <definedName name="TLAC95" localSheetId="12">#REF!</definedName>
    <definedName name="TLDa" localSheetId="12">[32]Sheet3!#REF!</definedName>
    <definedName name="TLdat" localSheetId="12">[32]Sheet3!#REF!</definedName>
    <definedName name="TLDM" localSheetId="12">[32]Sheet3!#REF!</definedName>
    <definedName name="Tle" localSheetId="12">#REF!</definedName>
    <definedName name="tluong" localSheetId="12">#REF!</definedName>
    <definedName name="TM" localSheetId="12">BTRAM</definedName>
    <definedName name="TMProtection" localSheetId="12">'[50]DGchitiet '!#REF!</definedName>
    <definedName name="tn1pinnc" localSheetId="12">'[23]thao-go'!#REF!</definedName>
    <definedName name="tn2mhnnc" localSheetId="12">'[23]thao-go'!#REF!</definedName>
    <definedName name="TNCM" localSheetId="12">#REF!</definedName>
    <definedName name="tnh_bq" localSheetId="12">'[27]truc tiep'!#REF!</definedName>
    <definedName name="tnh_bv" localSheetId="12">'[27]truc tiep'!#REF!</definedName>
    <definedName name="tnh_ck" localSheetId="12">'[27]truc tiep'!#REF!</definedName>
    <definedName name="tnh_d1" localSheetId="12">'[27]truc tiep'!#REF!</definedName>
    <definedName name="tnh_d2" localSheetId="12">'[27]truc tiep'!#REF!</definedName>
    <definedName name="tnh_d3" localSheetId="12">'[27]truc tiep'!#REF!</definedName>
    <definedName name="tnh_dl" localSheetId="12">'[27]truc tiep'!#REF!</definedName>
    <definedName name="tnh_kcs" localSheetId="12">'[27]truc tiep'!#REF!</definedName>
    <definedName name="tnh_nb" localSheetId="12">'[27]truc tiep'!#REF!</definedName>
    <definedName name="tnh_ngio" localSheetId="12">'[27]truc tiep'!#REF!</definedName>
    <definedName name="tnh_nv" localSheetId="12">'[27]truc tiep'!#REF!</definedName>
    <definedName name="tnh_t3" localSheetId="12">'[27]truc tiep'!#REF!</definedName>
    <definedName name="tnh_t4" localSheetId="12">'[27]truc tiep'!#REF!</definedName>
    <definedName name="tnh_t5" localSheetId="12">'[27]truc tiep'!#REF!</definedName>
    <definedName name="tnh_t6" localSheetId="12">'[27]truc tiep'!#REF!</definedName>
    <definedName name="tnh_tc" localSheetId="12">'[27]truc tiep'!#REF!</definedName>
    <definedName name="tnh_tm" localSheetId="12">'[27]truc tiep'!#REF!</definedName>
    <definedName name="tnh_vs" localSheetId="12">'[27]truc tiep'!#REF!</definedName>
    <definedName name="tnh_xh" localSheetId="12">'[27]truc tiep'!#REF!</definedName>
    <definedName name="tnhnnc" localSheetId="12">'[23]thao-go'!#REF!</definedName>
    <definedName name="tnignc" localSheetId="12">'[23]thao-go'!#REF!</definedName>
    <definedName name="tnin190nc" localSheetId="12">'[23]thao-go'!#REF!</definedName>
    <definedName name="tnlnc" localSheetId="12">'[23]thao-go'!#REF!</definedName>
    <definedName name="tnnnc" localSheetId="12">'[23]thao-go'!#REF!</definedName>
    <definedName name="TONGDUTOAN" localSheetId="12">#REF!</definedName>
    <definedName name="TOP" localSheetId="12">#REF!</definedName>
    <definedName name="total" localSheetId="12">#REF!</definedName>
    <definedName name="totald" localSheetId="12">#REF!</definedName>
    <definedName name="Totales" localSheetId="12">#REF!,#REF!,#REF!,#REF!</definedName>
    <definedName name="Totales2" localSheetId="12">#REF!,#REF!,#REF!,#REF!,#REF!</definedName>
    <definedName name="TPLRP" localSheetId="12">#REF!</definedName>
    <definedName name="TR15HT" localSheetId="12">'[9]TONGKE-HT'!#REF!</definedName>
    <definedName name="TR16HT" localSheetId="12">'[9]TONGKE-HT'!#REF!</definedName>
    <definedName name="TR19HT" localSheetId="12">'[9]TONGKE-HT'!#REF!</definedName>
    <definedName name="tr1x15" localSheetId="12">[23]giathanh1!#REF!</definedName>
    <definedName name="TR20HT" localSheetId="12">'[9]TONGKE-HT'!#REF!</definedName>
    <definedName name="tr3x100" localSheetId="12">'[23]dongia (2)'!#REF!</definedName>
    <definedName name="Tra_DM_su_dung" localSheetId="12">#REF!</definedName>
    <definedName name="Tra_don_gia_KS" localSheetId="12">#REF!</definedName>
    <definedName name="Tra_DTCT" localSheetId="12">#REF!</definedName>
    <definedName name="Tra_phan_tram" localSheetId="12">[129]Tra_bang!#REF!</definedName>
    <definedName name="Tra_tim_hang_mucPT_trung" localSheetId="12">#REF!</definedName>
    <definedName name="Tra_TL" localSheetId="12">#REF!</definedName>
    <definedName name="Tra_ty_le2" localSheetId="12">#REF!</definedName>
    <definedName name="Tra_ty_le3" localSheetId="12">#REF!</definedName>
    <definedName name="Tra_ty_le4" localSheetId="12">#REF!</definedName>
    <definedName name="Tra_ty_le5" localSheetId="12">#REF!</definedName>
    <definedName name="TRADE2" localSheetId="12">#REF!</definedName>
    <definedName name="TRAM" localSheetId="12">#REF!</definedName>
    <definedName name="tram100" localSheetId="12">'[23]dongia (2)'!#REF!</definedName>
    <definedName name="tram1x25" localSheetId="12">'[23]dongia (2)'!#REF!</definedName>
    <definedName name="TRANSFORMER" localSheetId="12">'[93]NEW-PANEL'!#REF!</definedName>
    <definedName name="_______________TRÒ_GIAÙ">#REF!</definedName>
    <definedName name="_______________TRÒ_GIAÙ__VAT_">#REF!</definedName>
    <definedName name="tru10mtc" localSheetId="12">#REF!</definedName>
    <definedName name="tru8mtc" localSheetId="12">#REF!</definedName>
    <definedName name="TT" localSheetId="12">'[132]DG3285'!#REF!</definedName>
    <definedName name="TT_1P" localSheetId="12">#REF!</definedName>
    <definedName name="TT_3p" localSheetId="12">#REF!</definedName>
    <definedName name="tt1pnc" localSheetId="12">'[23]lam-moi'!#REF!</definedName>
    <definedName name="tt1pvl" localSheetId="12">'[23]lam-moi'!#REF!</definedName>
    <definedName name="tt3pnc" localSheetId="12">'[23]lam-moi'!#REF!</definedName>
    <definedName name="tt3pvl" localSheetId="12">'[23]lam-moi'!#REF!</definedName>
    <definedName name="ttbt" localSheetId="12">#REF!</definedName>
    <definedName name="TTDD" localSheetId="12">#REF!</definedName>
    <definedName name="TTDDCT3p" localSheetId="12">#REF!</definedName>
    <definedName name="tthi" localSheetId="12">#REF!</definedName>
    <definedName name="ttronmk" localSheetId="12">#REF!</definedName>
    <definedName name="tttt" localSheetId="12">#REF!</definedName>
    <definedName name="tv75nc" localSheetId="12">#REF!</definedName>
    <definedName name="tv75vl" localSheetId="12">#REF!</definedName>
    <definedName name="tx1pignc" localSheetId="12">'[23]thao-go'!#REF!</definedName>
    <definedName name="tx1pindnc" localSheetId="12">'[23]thao-go'!#REF!</definedName>
    <definedName name="tx1pingnc" localSheetId="12">'[23]thao-go'!#REF!</definedName>
    <definedName name="tx1pintnc" localSheetId="12">'[23]thao-go'!#REF!</definedName>
    <definedName name="tx1pitnc" localSheetId="12">'[23]thao-go'!#REF!</definedName>
    <definedName name="tx2mhnnc" localSheetId="12">'[23]thao-go'!#REF!</definedName>
    <definedName name="tx2mitnc" localSheetId="12">'[23]thao-go'!#REF!</definedName>
    <definedName name="txhnnc" localSheetId="12">'[23]thao-go'!#REF!</definedName>
    <definedName name="txig1nc" localSheetId="12">'[23]thao-go'!#REF!</definedName>
    <definedName name="txin190nc" localSheetId="12">'[23]thao-go'!#REF!</definedName>
    <definedName name="txinnc" localSheetId="12">'[23]thao-go'!#REF!</definedName>
    <definedName name="txit1nc" localSheetId="12">'[23]thao-go'!#REF!</definedName>
    <definedName name="TXL" localSheetId="12">TXL</definedName>
    <definedName name="ty_le" localSheetId="12">#REF!</definedName>
    <definedName name="ty_le_BTN" localSheetId="12">#REF!</definedName>
    <definedName name="Ty_le1" localSheetId="12">#REF!</definedName>
    <definedName name="UFPrn20040307090525" localSheetId="12">#REF!</definedName>
    <definedName name="UFPrn20040726091933" localSheetId="12">#REF!</definedName>
    <definedName name="UFPrn20040812141748" localSheetId="12">#REF!</definedName>
    <definedName name="UFPrn20040812141839" localSheetId="12">#REF!</definedName>
    <definedName name="UFPrn20040907140125" localSheetId="12">#REF!</definedName>
    <definedName name="UFPrn20040908134652" localSheetId="12">#REF!</definedName>
    <definedName name="UFPrn20040908142005" localSheetId="12">#REF!</definedName>
    <definedName name="UFPrn20040908194024" localSheetId="12">#REF!</definedName>
    <definedName name="USD" localSheetId="12">[32]Sheet3!#REF!</definedName>
    <definedName name="UU" localSheetId="12">#REF!</definedName>
    <definedName name="VA" localSheetId="12">[29]ND!#REF!</definedName>
    <definedName name="Value0" localSheetId="12">#REF!</definedName>
    <definedName name="Value1" localSheetId="12">#REF!</definedName>
    <definedName name="Value10" localSheetId="12">#REF!</definedName>
    <definedName name="Value11" localSheetId="12">#REF!</definedName>
    <definedName name="Value12" localSheetId="12">#REF!</definedName>
    <definedName name="Value13" localSheetId="12">#REF!</definedName>
    <definedName name="Value14" localSheetId="12">#REF!</definedName>
    <definedName name="Value15" localSheetId="12">#REF!</definedName>
    <definedName name="Value16" localSheetId="12">#REF!</definedName>
    <definedName name="Value17" localSheetId="12">#REF!</definedName>
    <definedName name="Value18" localSheetId="12">#REF!</definedName>
    <definedName name="Value19" localSheetId="12">#REF!</definedName>
    <definedName name="Value2" localSheetId="12">#REF!</definedName>
    <definedName name="Value20" localSheetId="12">#REF!</definedName>
    <definedName name="Value21" localSheetId="12">#REF!</definedName>
    <definedName name="Value22" localSheetId="12">#REF!</definedName>
    <definedName name="Value23" localSheetId="12">#REF!</definedName>
    <definedName name="Value24" localSheetId="12">#REF!</definedName>
    <definedName name="Value25" localSheetId="12">#REF!</definedName>
    <definedName name="Value26" localSheetId="12">#REF!</definedName>
    <definedName name="Value27" localSheetId="12">#REF!</definedName>
    <definedName name="Value28" localSheetId="12">#REF!</definedName>
    <definedName name="Value29" localSheetId="12">#REF!</definedName>
    <definedName name="Value3" localSheetId="12">#REF!</definedName>
    <definedName name="Value30" localSheetId="12">#REF!</definedName>
    <definedName name="Value31" localSheetId="12">#REF!</definedName>
    <definedName name="Value32" localSheetId="12">#REF!</definedName>
    <definedName name="Value33" localSheetId="12">#REF!</definedName>
    <definedName name="Value34" localSheetId="12">#REF!</definedName>
    <definedName name="Value35" localSheetId="12">#REF!</definedName>
    <definedName name="Value36" localSheetId="12">#REF!</definedName>
    <definedName name="Value37" localSheetId="12">#REF!</definedName>
    <definedName name="Value38" localSheetId="12">#REF!</definedName>
    <definedName name="Value39" localSheetId="12">#REF!</definedName>
    <definedName name="Value4" localSheetId="12">#REF!</definedName>
    <definedName name="Value40" localSheetId="12">#REF!</definedName>
    <definedName name="Value41" localSheetId="12">#REF!</definedName>
    <definedName name="Value42" localSheetId="12">#REF!</definedName>
    <definedName name="Value43" localSheetId="12">#REF!</definedName>
    <definedName name="Value44" localSheetId="12">#REF!</definedName>
    <definedName name="Value45" localSheetId="12">#REF!</definedName>
    <definedName name="Value46" localSheetId="12">#REF!</definedName>
    <definedName name="Value47" localSheetId="12">#REF!</definedName>
    <definedName name="Value48" localSheetId="12">#REF!</definedName>
    <definedName name="Value49" localSheetId="12">#REF!</definedName>
    <definedName name="Value5" localSheetId="12">#REF!</definedName>
    <definedName name="Value50" localSheetId="12">#REF!</definedName>
    <definedName name="Value51" localSheetId="12">#REF!</definedName>
    <definedName name="Value52" localSheetId="12">#REF!</definedName>
    <definedName name="Value53" localSheetId="12">#REF!</definedName>
    <definedName name="Value54" localSheetId="12">#REF!</definedName>
    <definedName name="Value55" localSheetId="12">#REF!</definedName>
    <definedName name="Value6" localSheetId="12">#REF!</definedName>
    <definedName name="Value7" localSheetId="12">#REF!</definedName>
    <definedName name="Value8" localSheetId="12">#REF!</definedName>
    <definedName name="Value9" localSheetId="12">#REF!</definedName>
    <definedName name="VARIINST" localSheetId="12">#REF!</definedName>
    <definedName name="VARIPURC" localSheetId="12">#REF!</definedName>
    <definedName name="Vat_tu" localSheetId="12">#REF!</definedName>
    <definedName name="VATTU" localSheetId="12">'[86]Phan tich vat tu'!#REF!</definedName>
    <definedName name="VATTUMOI" localSheetId="12">'[86]Tong hop vat tu'!#REF!</definedName>
    <definedName name="vbtchongnuocm300" localSheetId="12">#REF!</definedName>
    <definedName name="vbtm150" localSheetId="12">#REF!</definedName>
    <definedName name="vbtm300" localSheetId="12">#REF!</definedName>
    <definedName name="vbtm400" localSheetId="12">#REF!</definedName>
    <definedName name="VC" localSheetId="12">#REF!</definedName>
    <definedName name="vccot" localSheetId="12">#REF!</definedName>
    <definedName name="vcdc." localSheetId="12">'[136]Chi tiet'!#REF!</definedName>
    <definedName name="VCDD1P" localSheetId="12">#REF!</definedName>
    <definedName name="VCDD3p" localSheetId="12">#REF!</definedName>
    <definedName name="VCDDCT3p" localSheetId="12">#REF!</definedName>
    <definedName name="VCDDMBA" localSheetId="12">#REF!</definedName>
    <definedName name="VCHT" localSheetId="12">#REF!</definedName>
    <definedName name="VCPKHTK" localSheetId="12">#REF!</definedName>
    <definedName name="vctb" localSheetId="12">#REF!</definedName>
    <definedName name="VCVBT1" localSheetId="12">#REF!</definedName>
    <definedName name="VCVBT2" localSheetId="12">#REF!</definedName>
    <definedName name="vd3p" localSheetId="12">#REF!</definedName>
    <definedName name="VDCLY" localSheetId="12">[45]QMCT!#REF!</definedName>
    <definedName name="vkcauthang" localSheetId="12">#REF!</definedName>
    <definedName name="vksan" localSheetId="12">#REF!</definedName>
    <definedName name="vl" localSheetId="12">#REF!</definedName>
    <definedName name="VL1P" localSheetId="12">#REF!</definedName>
    <definedName name="VL3P" localSheetId="12">#REF!</definedName>
    <definedName name="Vlcap0.7" localSheetId="12">#REF!</definedName>
    <definedName name="VLcap1" localSheetId="12">#REF!</definedName>
    <definedName name="VLCT3p" localSheetId="12">#REF!</definedName>
    <definedName name="vldd" localSheetId="12">'[23]TH XL'!#REF!</definedName>
    <definedName name="vldn400" localSheetId="12">#REF!</definedName>
    <definedName name="vldn600" localSheetId="12">#REF!</definedName>
    <definedName name="vltr" localSheetId="12">'[23]TH XL'!#REF!</definedName>
    <definedName name="vltram" localSheetId="12">#REF!</definedName>
    <definedName name="voi" localSheetId="12">'[137]Gia vat tu'!#REF!</definedName>
    <definedName name="vr3p" localSheetId="12">#REF!</definedName>
    <definedName name="VT" localSheetId="12">#REF!</definedName>
    <definedName name="vt1pbs" localSheetId="12">'[23]lam-moi'!#REF!</definedName>
    <definedName name="vtbs" localSheetId="12">'[23]lam-moi'!#REF!</definedName>
    <definedName name="W" localSheetId="12">#REF!</definedName>
    <definedName name="whatever" localSheetId="12">#REF!</definedName>
    <definedName name="_____________wrn.주간._.보고.I_CO" hidden="1">{#N/A,#N/A,TRUE,"일정"}</definedName>
    <definedName name="WU" localSheetId="12">#REF!</definedName>
    <definedName name="WUJIN" localSheetId="12">#REF!</definedName>
    <definedName name="WW" localSheetId="12">#REF!</definedName>
    <definedName name="WX" localSheetId="12">#REF!</definedName>
    <definedName name="WXC" localSheetId="12">#REF!</definedName>
    <definedName name="x" localSheetId="12" hidden="1">#REF!</definedName>
    <definedName name="x17dnc" localSheetId="12">[23]chitiet!#REF!</definedName>
    <definedName name="x17dvl" localSheetId="12">[23]chitiet!#REF!</definedName>
    <definedName name="x17knc" localSheetId="12">[23]chitiet!#REF!</definedName>
    <definedName name="x17kvl" localSheetId="12">[23]chitiet!#REF!</definedName>
    <definedName name="X1pFCOnc" localSheetId="12">#REF!</definedName>
    <definedName name="X1pFCOvc" localSheetId="12">#REF!</definedName>
    <definedName name="X1pFCOvl" localSheetId="12">#REF!</definedName>
    <definedName name="X1pIGnc" localSheetId="12">#REF!</definedName>
    <definedName name="X1pIGvc" localSheetId="12">#REF!</definedName>
    <definedName name="X1pIGvl" localSheetId="12">#REF!</definedName>
    <definedName name="x1pind" localSheetId="12">#REF!</definedName>
    <definedName name="X1pINDnc" localSheetId="12">#REF!</definedName>
    <definedName name="X1pINDvc" localSheetId="12">#REF!</definedName>
    <definedName name="X1pINDvl" localSheetId="12">#REF!</definedName>
    <definedName name="x1ping" localSheetId="12">#REF!</definedName>
    <definedName name="X1pINGnc" localSheetId="12">#REF!</definedName>
    <definedName name="X1pINGvc" localSheetId="12">#REF!</definedName>
    <definedName name="X1pINGvl" localSheetId="12">#REF!</definedName>
    <definedName name="x1pint" localSheetId="12">#REF!</definedName>
    <definedName name="X1pINTnc" localSheetId="12">#REF!</definedName>
    <definedName name="X1pINTvc" localSheetId="12">#REF!</definedName>
    <definedName name="X1pINTvl" localSheetId="12">#REF!</definedName>
    <definedName name="X1pITnc" localSheetId="12">#REF!</definedName>
    <definedName name="X1pITvc" localSheetId="12">#REF!</definedName>
    <definedName name="X1pITvl" localSheetId="12">#REF!</definedName>
    <definedName name="x20knc" localSheetId="12">[23]chitiet!#REF!</definedName>
    <definedName name="x20kvl" localSheetId="12">[23]chitiet!#REF!</definedName>
    <definedName name="x22knc" localSheetId="12">[23]chitiet!#REF!</definedName>
    <definedName name="x22kvl" localSheetId="12">[23]chitiet!#REF!</definedName>
    <definedName name="x2mig1nc" localSheetId="12">'[23]lam-moi'!#REF!</definedName>
    <definedName name="x2mig1vl" localSheetId="12">'[23]lam-moi'!#REF!</definedName>
    <definedName name="x2min1nc" localSheetId="12">'[23]lam-moi'!#REF!</definedName>
    <definedName name="x2min1vl" localSheetId="12">'[23]lam-moi'!#REF!</definedName>
    <definedName name="x2mit1vl" localSheetId="12">'[23]lam-moi'!#REF!</definedName>
    <definedName name="x2mitnc" localSheetId="12">'[23]lam-moi'!#REF!</definedName>
    <definedName name="xa1pm" localSheetId="12">#REF!</definedName>
    <definedName name="xa3pm" localSheetId="12">#REF!</definedName>
    <definedName name="xact" localSheetId="12">#REF!</definedName>
    <definedName name="xdsnc" localSheetId="12">[23]gtrinh!#REF!</definedName>
    <definedName name="xdsvl" localSheetId="12">[23]gtrinh!#REF!</definedName>
    <definedName name="xfco" localSheetId="12">#REF!</definedName>
    <definedName name="xfco3p" localSheetId="12">#REF!</definedName>
    <definedName name="XFCOnc" localSheetId="12">#REF!</definedName>
    <definedName name="xfconc3p" localSheetId="12">#REF!</definedName>
    <definedName name="xfcotnc" localSheetId="12">#REF!</definedName>
    <definedName name="xfcotvl" localSheetId="12">#REF!</definedName>
    <definedName name="XFCOvc" localSheetId="12">#REF!</definedName>
    <definedName name="XFCOvl" localSheetId="12">#REF!</definedName>
    <definedName name="xfcovl3p" localSheetId="12">#REF!</definedName>
    <definedName name="xfnc" localSheetId="12">'[23]lam-moi'!#REF!</definedName>
    <definedName name="xfvl" localSheetId="12">'[23]lam-moi'!#REF!</definedName>
    <definedName name="xh" localSheetId="12">#REF!</definedName>
    <definedName name="xh_bq" localSheetId="12">'[27]truc tiep'!#REF!</definedName>
    <definedName name="xh_bv" localSheetId="12">'[27]truc tiep'!#REF!</definedName>
    <definedName name="xh_ck" localSheetId="12">'[27]truc tiep'!#REF!</definedName>
    <definedName name="xh_d1" localSheetId="12">'[27]truc tiep'!#REF!</definedName>
    <definedName name="xh_d2" localSheetId="12">'[27]truc tiep'!#REF!</definedName>
    <definedName name="xh_d3" localSheetId="12">'[27]truc tiep'!#REF!</definedName>
    <definedName name="xh_dl" localSheetId="12">'[27]truc tiep'!#REF!</definedName>
    <definedName name="xh_kcs" localSheetId="12">'[27]truc tiep'!#REF!</definedName>
    <definedName name="xh_nb" localSheetId="12">'[27]truc tiep'!#REF!</definedName>
    <definedName name="xh_ngio" localSheetId="12">'[27]truc tiep'!#REF!</definedName>
    <definedName name="xh_nv" localSheetId="12">'[27]truc tiep'!#REF!</definedName>
    <definedName name="xh_t3" localSheetId="12">'[27]truc tiep'!#REF!</definedName>
    <definedName name="xh_t4" localSheetId="12">'[27]truc tiep'!#REF!</definedName>
    <definedName name="xh_t5" localSheetId="12">'[27]truc tiep'!#REF!</definedName>
    <definedName name="xh_t6" localSheetId="12">'[27]truc tiep'!#REF!</definedName>
    <definedName name="xh_tc" localSheetId="12">'[27]truc tiep'!#REF!</definedName>
    <definedName name="xh_tm" localSheetId="12">'[27]truc tiep'!#REF!</definedName>
    <definedName name="xh_vs" localSheetId="12">'[27]truc tiep'!#REF!</definedName>
    <definedName name="xh_xh" localSheetId="12">'[27]truc tiep'!#REF!</definedName>
    <definedName name="xhn" localSheetId="12">#REF!</definedName>
    <definedName name="xhnnc" localSheetId="12">'[23]lam-moi'!#REF!</definedName>
    <definedName name="xhnvl" localSheetId="12">'[23]lam-moi'!#REF!</definedName>
    <definedName name="xig" localSheetId="12">#REF!</definedName>
    <definedName name="xig1" localSheetId="12">#REF!</definedName>
    <definedName name="XIG1nc" localSheetId="12">#REF!</definedName>
    <definedName name="xig1p" localSheetId="12">#REF!</definedName>
    <definedName name="xig1pnc" localSheetId="12">'[23]lam-moi'!#REF!</definedName>
    <definedName name="xig1pvl" localSheetId="12">'[23]lam-moi'!#REF!</definedName>
    <definedName name="XIG1vl" localSheetId="12">#REF!</definedName>
    <definedName name="xig2nc" localSheetId="12">'[23]lam-moi'!#REF!</definedName>
    <definedName name="xig2vl" localSheetId="12">'[23]lam-moi'!#REF!</definedName>
    <definedName name="xig3p" localSheetId="12">#REF!</definedName>
    <definedName name="XIGnc" localSheetId="12">#REF!</definedName>
    <definedName name="xignc3p" localSheetId="12">#REF!</definedName>
    <definedName name="XIGvc" localSheetId="12">#REF!</definedName>
    <definedName name="XIGvl" localSheetId="12">#REF!</definedName>
    <definedName name="xigvl3p" localSheetId="12">#REF!</definedName>
    <definedName name="xin" localSheetId="12">#REF!</definedName>
    <definedName name="xin190" localSheetId="12">#REF!</definedName>
    <definedName name="xin1903p" localSheetId="12">#REF!</definedName>
    <definedName name="XIN190nc" localSheetId="12">#REF!</definedName>
    <definedName name="xin190nc3p" localSheetId="12">#REF!</definedName>
    <definedName name="XIN190vc" localSheetId="12">#REF!</definedName>
    <definedName name="XIN190vl" localSheetId="12">#REF!</definedName>
    <definedName name="xin190vl3p" localSheetId="12">#REF!</definedName>
    <definedName name="xin290nc3p" localSheetId="12">#REF!</definedName>
    <definedName name="xin290vl3p" localSheetId="12">#REF!</definedName>
    <definedName name="xin3p" localSheetId="12">#REF!</definedName>
    <definedName name="xin901nc" localSheetId="12">'[23]lam-moi'!#REF!</definedName>
    <definedName name="xin901vl" localSheetId="12">'[23]lam-moi'!#REF!</definedName>
    <definedName name="xind" localSheetId="12">#REF!</definedName>
    <definedName name="xind1p" localSheetId="12">#REF!</definedName>
    <definedName name="xind1pnc" localSheetId="12">'[23]lam-moi'!#REF!</definedName>
    <definedName name="xind1pvl" localSheetId="12">'[23]lam-moi'!#REF!</definedName>
    <definedName name="xind3p" localSheetId="12">#REF!</definedName>
    <definedName name="XINDnc" localSheetId="12">#REF!</definedName>
    <definedName name="xindnc1p" localSheetId="12">#REF!</definedName>
    <definedName name="xindnc3p" localSheetId="12">#REF!</definedName>
    <definedName name="XINDvc" localSheetId="12">#REF!</definedName>
    <definedName name="XINDvl" localSheetId="12">#REF!</definedName>
    <definedName name="xindvl1p" localSheetId="12">#REF!</definedName>
    <definedName name="xindvl3p" localSheetId="12">#REF!</definedName>
    <definedName name="xing1p" localSheetId="12">#REF!</definedName>
    <definedName name="xing1pnc" localSheetId="12">'[23]lam-moi'!#REF!</definedName>
    <definedName name="xing1pvl" localSheetId="12">'[23]lam-moi'!#REF!</definedName>
    <definedName name="xingnc1p" localSheetId="12">#REF!</definedName>
    <definedName name="xingvl1p" localSheetId="12">#REF!</definedName>
    <definedName name="XINnc" localSheetId="12">#REF!</definedName>
    <definedName name="xinnc3p" localSheetId="12">#REF!</definedName>
    <definedName name="xint1p" localSheetId="12">#REF!</definedName>
    <definedName name="XINvc" localSheetId="12">#REF!</definedName>
    <definedName name="XINvl" localSheetId="12">#REF!</definedName>
    <definedName name="xinvl3p" localSheetId="12">#REF!</definedName>
    <definedName name="xit" localSheetId="12">#REF!</definedName>
    <definedName name="xit1" localSheetId="12">#REF!</definedName>
    <definedName name="XIT1nc" localSheetId="12">#REF!</definedName>
    <definedName name="xit1p" localSheetId="12">#REF!</definedName>
    <definedName name="xit1pnc" localSheetId="12">'[23]lam-moi'!#REF!</definedName>
    <definedName name="xit1pvl" localSheetId="12">'[23]lam-moi'!#REF!</definedName>
    <definedName name="XIT1vl" localSheetId="12">#REF!</definedName>
    <definedName name="xit23p" localSheetId="12">#REF!</definedName>
    <definedName name="xit2nc" localSheetId="12">'[23]lam-moi'!#REF!</definedName>
    <definedName name="xit2nc3p" localSheetId="12">#REF!</definedName>
    <definedName name="xit2vl" localSheetId="12">'[23]lam-moi'!#REF!</definedName>
    <definedName name="xit2vl3p" localSheetId="12">#REF!</definedName>
    <definedName name="xit3p" localSheetId="12">#REF!</definedName>
    <definedName name="XITnc" localSheetId="12">#REF!</definedName>
    <definedName name="xitnc3p" localSheetId="12">#REF!</definedName>
    <definedName name="XITvc" localSheetId="12">#REF!</definedName>
    <definedName name="XITvl" localSheetId="12">#REF!</definedName>
    <definedName name="xitvl3p" localSheetId="12">#REF!</definedName>
    <definedName name="XK" localSheetId="12">#REF!</definedName>
    <definedName name="xlbs" localSheetId="12">#REF!</definedName>
    <definedName name="xmcax" localSheetId="12">#REF!</definedName>
    <definedName name="xn" localSheetId="12">#REF!</definedName>
    <definedName name="xr1nc" localSheetId="12">'[23]lam-moi'!#REF!</definedName>
    <definedName name="xr1vl" localSheetId="12">'[23]lam-moi'!#REF!</definedName>
    <definedName name="xtr3pnc" localSheetId="12">[23]gtrinh!#REF!</definedName>
    <definedName name="xtr3pvl" localSheetId="12">[23]gtrinh!#REF!</definedName>
    <definedName name="year" localSheetId="12">#REF!</definedName>
    <definedName name="YH" localSheetId="12">#REF!</definedName>
    <definedName name="YI" localSheetId="12">#REF!</definedName>
    <definedName name="YINIANCHUKU" localSheetId="12">#REF!</definedName>
    <definedName name="YS" localSheetId="12">#REF!</definedName>
    <definedName name="yt_bq" localSheetId="12">'[27]truc tiep'!#REF!</definedName>
    <definedName name="yt_bv" localSheetId="12">'[27]truc tiep'!#REF!</definedName>
    <definedName name="yt_ck" localSheetId="12">'[27]truc tiep'!#REF!</definedName>
    <definedName name="yt_d1" localSheetId="12">'[27]truc tiep'!#REF!</definedName>
    <definedName name="yt_d2" localSheetId="12">'[27]truc tiep'!#REF!</definedName>
    <definedName name="yt_d3" localSheetId="12">'[27]truc tiep'!#REF!</definedName>
    <definedName name="yt_dl" localSheetId="12">'[27]truc tiep'!#REF!</definedName>
    <definedName name="yt_kcs" localSheetId="12">'[27]truc tiep'!#REF!</definedName>
    <definedName name="yt_nb" localSheetId="12">'[27]truc tiep'!#REF!</definedName>
    <definedName name="yt_ngio" localSheetId="12">'[27]truc tiep'!#REF!</definedName>
    <definedName name="yt_nv" localSheetId="12">'[27]truc tiep'!#REF!</definedName>
    <definedName name="yt_t3" localSheetId="12">'[27]truc tiep'!#REF!</definedName>
    <definedName name="yt_t4" localSheetId="12">'[27]truc tiep'!#REF!</definedName>
    <definedName name="yt_t5" localSheetId="12">'[27]truc tiep'!#REF!</definedName>
    <definedName name="yt_t6" localSheetId="12">'[27]truc tiep'!#REF!</definedName>
    <definedName name="yt_tc" localSheetId="12">'[27]truc tiep'!#REF!</definedName>
    <definedName name="yt_tm" localSheetId="12">'[27]truc tiep'!#REF!</definedName>
    <definedName name="yt_vs" localSheetId="12">'[27]truc tiep'!#REF!</definedName>
    <definedName name="yt_xh" localSheetId="12">'[27]truc tiep'!#REF!</definedName>
    <definedName name="YYY" localSheetId="12">#REF!</definedName>
    <definedName name="yyyy" localSheetId="12">#REF!</definedName>
    <definedName name="Z" localSheetId="12" hidden="1">#REF!</definedName>
    <definedName name="Z32_Cost_red" localSheetId="12">'[34]Financ. Overview'!#REF!</definedName>
    <definedName name="ZD" localSheetId="12">'[140]tong du toan'!#REF!</definedName>
    <definedName name="ZEROFROHS" localSheetId="12">#REF!</definedName>
    <definedName name="Zip" localSheetId="12">#REF!</definedName>
    <definedName name="ZXD" localSheetId="12">#REF!</definedName>
    <definedName name="ZYX" localSheetId="12">#REF!</definedName>
    <definedName name="ZZZ" localSheetId="12">#REF!</definedName>
    <definedName name="デｰタ年月" localSheetId="12">[141]!デｰタ年月</definedName>
    <definedName name="啊" localSheetId="12">#REF!</definedName>
    <definedName name="閉じる" localSheetId="12">[141]!閉じる</definedName>
    <definedName name="拨款汇总_合计" localSheetId="12">SUM([143]汇总!#REF!)</definedName>
    <definedName name="部门" localSheetId="12">#REF!</definedName>
    <definedName name="财力" localSheetId="12">#REF!</definedName>
    <definedName name="仓库" localSheetId="12">#REF!</definedName>
    <definedName name="差旅费12" localSheetId="12">#REF!</definedName>
    <definedName name="产品入库序时簿" localSheetId="12">#REF!</definedName>
    <definedName name="车间料房" localSheetId="12">#REF!</definedName>
    <definedName name="车间料房分析" localSheetId="12">#REF!</definedName>
    <definedName name="处置固资、无资和其资而收回的现金净额" localSheetId="12">#REF!</definedName>
    <definedName name="存货净值年初数" localSheetId="12">#REF!</definedName>
    <definedName name="存货净值期末数" localSheetId="12">#REF!</definedName>
    <definedName name="存货明细___1_原材料_" localSheetId="12">#REF!</definedName>
    <definedName name="存货收发存汇总表" localSheetId="12">#REF!</definedName>
    <definedName name="大幅度" localSheetId="12">#REF!</definedName>
    <definedName name="当前" localSheetId="12">#REF!</definedName>
    <definedName name="地区名称" localSheetId="12">[147]封面!#REF!</definedName>
    <definedName name="罚款收入" localSheetId="12">#REF!</definedName>
    <definedName name="分队发送" localSheetId="12">#REF!</definedName>
    <definedName name="分析" localSheetId="12">#REF!</definedName>
    <definedName name="固定资产" localSheetId="12">#REF!</definedName>
    <definedName name="固定资产清单" localSheetId="12">#REF!</definedName>
    <definedName name="固定资产折旧表" localSheetId="12">#REF!</definedName>
    <definedName name="管理No." localSheetId="12">#REF!</definedName>
    <definedName name="规格" localSheetId="12">#REF!</definedName>
    <definedName name="行間7" localSheetId="12">#N/A</definedName>
    <definedName name="核算项目明细账_555_02" localSheetId="12">#REF!</definedName>
    <definedName name="核算项目余额表" localSheetId="12">#REF!</definedName>
    <definedName name="汇率" localSheetId="12">#REF!</definedName>
    <definedName name="汇总" localSheetId="12">#REF!</definedName>
    <definedName name="会计分录序时簿" localSheetId="12">#REF!</definedName>
    <definedName name="加班单19" localSheetId="12">#REF!</definedName>
    <definedName name="监察" localSheetId="12">#REF!</definedName>
    <definedName name="結果３" localSheetId="12">#REF!</definedName>
    <definedName name="結果の要約" localSheetId="12">#REF!</definedName>
    <definedName name="結論" localSheetId="12">#REF!</definedName>
    <definedName name="今後の展開" localSheetId="12">#REF!</definedName>
    <definedName name="経歴" localSheetId="12">#REF!</definedName>
    <definedName name="科目余额表" localSheetId="12">#REF!</definedName>
    <definedName name="库___存" localSheetId="12">#REF!</definedName>
    <definedName name="库存呆滞料分析表" localSheetId="12">#REF!</definedName>
    <definedName name="判定" localSheetId="12">#REF!</definedName>
    <definedName name="其他出库序时簿" localSheetId="12">#REF!</definedName>
    <definedName name="其他业务收入" localSheetId="12">#REF!</definedName>
    <definedName name="其他应付款年初数" localSheetId="12">#REF!</definedName>
    <definedName name="其他应付款期末数" localSheetId="12">#REF!</definedName>
    <definedName name="其他应收款净额年初数" localSheetId="12">#REF!</definedName>
    <definedName name="其他应收款净额期末数" localSheetId="12">#REF!</definedName>
    <definedName name="其他应收款年初数" localSheetId="12">#REF!</definedName>
    <definedName name="其他应收款期末数" localSheetId="12">#REF!</definedName>
    <definedName name="请选择" localSheetId="12">#REF!</definedName>
    <definedName name="全部末级余额" localSheetId="12">#REF!</definedName>
    <definedName name="全额差额比例" localSheetId="12">'[158]C01-1'!#REF!</definedName>
    <definedName name="確認項目" localSheetId="12">#REF!</definedName>
    <definedName name="入力２" localSheetId="12">#REF!</definedName>
    <definedName name="社名" localSheetId="12">#REF!</definedName>
    <definedName name="生产列1" localSheetId="12">#REF!</definedName>
    <definedName name="生产列11" localSheetId="12">#REF!</definedName>
    <definedName name="生产列15" localSheetId="12">#REF!</definedName>
    <definedName name="生产列16" localSheetId="12">#REF!</definedName>
    <definedName name="生产列17" localSheetId="12">#REF!</definedName>
    <definedName name="生产列19" localSheetId="12">#REF!</definedName>
    <definedName name="生产列2" localSheetId="12">#REF!</definedName>
    <definedName name="生产列20" localSheetId="12">#REF!</definedName>
    <definedName name="生产列3" localSheetId="12">#REF!</definedName>
    <definedName name="生产列4" localSheetId="12">#REF!</definedName>
    <definedName name="生产列5" localSheetId="12">#REF!</definedName>
    <definedName name="生产列6" localSheetId="12">#REF!</definedName>
    <definedName name="生产列7" localSheetId="12">#REF!</definedName>
    <definedName name="生产列8" localSheetId="12">#REF!</definedName>
    <definedName name="生产列9" localSheetId="12">#REF!</definedName>
    <definedName name="生产领料汇总" localSheetId="12">#REF!</definedName>
    <definedName name="生产领料序时簿" localSheetId="12">#REF!</definedName>
    <definedName name="生产期" localSheetId="12">#REF!</definedName>
    <definedName name="生产期1" localSheetId="12">#REF!</definedName>
    <definedName name="生产期11" localSheetId="12">#REF!</definedName>
    <definedName name="生产期123" localSheetId="12">#REF!</definedName>
    <definedName name="生产期15" localSheetId="12">#REF!</definedName>
    <definedName name="生产期16" localSheetId="12">#REF!</definedName>
    <definedName name="生产期17" localSheetId="12">#REF!</definedName>
    <definedName name="生产期19" localSheetId="12">#REF!</definedName>
    <definedName name="生产期2" localSheetId="12">#REF!</definedName>
    <definedName name="生产期20" localSheetId="12">#REF!</definedName>
    <definedName name="生产期3" localSheetId="12">#REF!</definedName>
    <definedName name="生产期4" localSheetId="12">#REF!</definedName>
    <definedName name="生产期5" localSheetId="12">#REF!</definedName>
    <definedName name="生产期6" localSheetId="12">#REF!</definedName>
    <definedName name="生产期7" localSheetId="12">#REF!</definedName>
    <definedName name="生产期8" localSheetId="12">#REF!</definedName>
    <definedName name="生产期9" localSheetId="12">#REF!</definedName>
    <definedName name="试算平衡表" localSheetId="12">#REF!</definedName>
    <definedName name="是" localSheetId="12">#REF!</definedName>
    <definedName name="数量金额总账" localSheetId="12">#REF!</definedName>
    <definedName name="外购入库序时簿" localSheetId="12">#REF!</definedName>
    <definedName name="外协厂监查指导4" localSheetId="12">#REF!</definedName>
    <definedName name="外协厂监察指导" localSheetId="12">#REF!</definedName>
    <definedName name="往来对账单" localSheetId="12">#REF!</definedName>
    <definedName name="委外加工发出序时簿" localSheetId="12">#REF!</definedName>
    <definedName name="位次d" localSheetId="12">[161]四月份月报!#REF!</definedName>
    <definedName name="物料" localSheetId="12">[162]存货明细!#REF!</definedName>
    <definedName name="物料代码0503" localSheetId="12">#REF!</definedName>
    <definedName name="物料收发汇总表" localSheetId="12">#REF!</definedName>
    <definedName name="物料收发明细表" localSheetId="12">#REF!</definedName>
    <definedName name="销售出库汇总表" localSheetId="12">#REF!</definedName>
    <definedName name="销售出库序时簿" localSheetId="12">#REF!</definedName>
    <definedName name="新" localSheetId="12">#REF!</definedName>
    <definedName name="選択_B517" localSheetId="12">[141]!選択_B517</definedName>
    <definedName name="選択_D510" localSheetId="12">[141]!選択_D510</definedName>
    <definedName name="選択_M32" localSheetId="12">[141]!選択_M32</definedName>
    <definedName name="選択_M95" localSheetId="12">[141]!選択_M95</definedName>
    <definedName name="選択_P30" localSheetId="12">[141]!選択_P30</definedName>
    <definedName name="選択_R34" localSheetId="12">[141]!選択_R34</definedName>
    <definedName name="選択_T32" localSheetId="12">[141]!選択_T32</definedName>
    <definedName name="選択_V01" localSheetId="12">[141]!選択_V01</definedName>
    <definedName name="選択_W32" localSheetId="12">[141]!選択_W32</definedName>
    <definedName name="選択_W33" localSheetId="12">[141]!選択_W33</definedName>
    <definedName name="仪器盘点" localSheetId="12">#REF!</definedName>
    <definedName name="营业外收入" localSheetId="12">#REF!</definedName>
    <definedName name="应付票据期末数" localSheetId="12">#REF!</definedName>
    <definedName name="应付账款期末数" localSheetId="12">#REF!</definedName>
    <definedName name="应会" localSheetId="12">#REF!</definedName>
    <definedName name="应收款项净额年初数" localSheetId="12">#REF!</definedName>
    <definedName name="应收票据年初数" localSheetId="12">#REF!</definedName>
    <definedName name="应收票据期末数" localSheetId="12">#REF!</definedName>
    <definedName name="应收账款净额年初数" localSheetId="12">#REF!</definedName>
    <definedName name="应收账款净额期末数" localSheetId="12">#REF!</definedName>
    <definedName name="应收账款年初数" localSheetId="12">#REF!</definedName>
    <definedName name="应收账款期末数" localSheetId="12">#REF!</definedName>
    <definedName name="预付账款期末数" localSheetId="12">#REF!</definedName>
    <definedName name="预收账款年初数" localSheetId="12">#REF!</definedName>
    <definedName name="预收账款期末数" localSheetId="12">#REF!</definedName>
    <definedName name="招待费12" localSheetId="12">#REF!</definedName>
    <definedName name="中国" localSheetId="12">#REF!</definedName>
    <definedName name="主营业务收入净额" localSheetId="12">#REF!</definedName>
    <definedName name="수량10월" localSheetId="12">#REF!</definedName>
    <definedName name="수량11월" localSheetId="12">#REF!</definedName>
    <definedName name="수량12월" localSheetId="12">#REF!</definedName>
    <definedName name="수량1월" localSheetId="12">#REF!</definedName>
    <definedName name="수량4" localSheetId="12">#REF!,#REF!,#REF!,#REF!</definedName>
    <definedName name="전" localSheetId="12">#REF!</definedName>
    <definedName name="전제2" localSheetId="12" hidden="1">#REF!</definedName>
    <definedName name="주택사업본부" localSheetId="12">#REF!</definedName>
    <definedName name="철구사업본부" localSheetId="12">#REF!</definedName>
    <definedName name="_________________0__123Grap" localSheetId="12" hidden="1">'[2]진행 DATA (2)'!#REF!</definedName>
    <definedName name="_?0_F" localSheetId="12" hidden="1">'[3]CD-실적'!#REF!</definedName>
    <definedName name="_____T02" localSheetId="12">{"Book1"}</definedName>
    <definedName name="__wrn.주간._.보고.I_CO" localSheetId="12" hidden="1">{#N/A,#N/A,TRUE,"일정"}</definedName>
    <definedName name="_AT1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4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V3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GG1" localSheetId="12" hidden="1">{#N/A,#N/A,FALSE,"Aging Summary";#N/A,#N/A,FALSE,"Ratio Analysis";#N/A,#N/A,FALSE,"Test 120 Day Accts";#N/A,#N/A,FALSE,"Tickmarks"}</definedName>
    <definedName name="_GG2" localSheetId="12" hidden="1">{#N/A,#N/A,FALSE,"Aging Summary";#N/A,#N/A,FALSE,"Ratio Analysis";#N/A,#N/A,FALSE,"Test 120 Day Accts";#N/A,#N/A,FALSE,"Tickmarks"}</definedName>
    <definedName name="_INT2" localSheetId="12" hidden="1">{#N/A,#N/A,TRUE,"일정"}</definedName>
    <definedName name="_oo77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6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P2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PU7" localSheetId="12" hidden="1">{#N/A,#N/A,TRUE,"일정"}</definedName>
    <definedName name="_T02" localSheetId="12">{"Book1"}</definedName>
    <definedName name="__________________0Crite" localSheetId="12">#REF!</definedName>
    <definedName name="AAAAAAAAAAA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AAAAAAAAAAAAAAAAAA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AT" localSheetId="12" hidden="1">{#N/A,#N/A,TRUE,"일정"}</definedName>
    <definedName name="ACON" localSheetId="12" hidden="1">{#N/A,#N/A,TRUE,"일정"}</definedName>
    <definedName name="ADFHJGKGL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FNERO" localSheetId="12" hidden="1">{#N/A,#N/A,TRUE,"일정"}</definedName>
    <definedName name="AK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QQQ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SAAAAAA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bbbbb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BBBBBBB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fgbfb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vvv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APA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dcgvjjvjvh" localSheetId="12" hidden="1">{#N/A,#N/A,TRUE,"일정"}</definedName>
    <definedName name="CDE" localSheetId="12" hidden="1">{#N/A,#N/A,TRUE,"일정"}</definedName>
    <definedName name="cdhbkjbkjnkjnlmmn" localSheetId="12" hidden="1">{#N/A,#N/A,TRUE,"일정"}</definedName>
    <definedName name="CKXM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ONCEPT2" localSheetId="12" hidden="1">{#N/A,#N/A,TRUE,"일정"}</definedName>
    <definedName name="CXZB" localSheetId="12" hidden="1">{#N/A,#N/A,TRUE,"일정"}</definedName>
    <definedName name="DFSFDSFDSAF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W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LF" localSheetId="12" hidden="1">{#N/A,#N/A,TRUE,"일정"}</definedName>
    <definedName name="DNFL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ment_array" localSheetId="12">{"Thuxm2.xls","Sheet1"}</definedName>
    <definedName name="DOOR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FDFDSFADDDSFSAF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E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w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XT" localSheetId="12" hidden="1">{#N/A,#N/A,TRUE,"일정"}</definedName>
    <definedName name="EXTT" localSheetId="12" hidden="1">{#N/A,#N/A,TRUE,"일정"}</definedName>
    <definedName name="fddsdf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A" localSheetId="12" hidden="1">{#N/A,#N/A,TRUE,"일정"}</definedName>
    <definedName name="fffffffff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FFFFFFFFFF" localSheetId="12" hidden="1">{#N/A,#N/A,TRUE,"일정"}</definedName>
    <definedName name="fgfgfgf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GHJ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TQ" localSheetId="12" hidden="1">{#N/A,#N/A,TRUE,"일정"}</definedName>
    <definedName name="gdmhgdmhg" localSheetId="12" hidden="1">{#N/A,#N/A,TRUE,"일정"}</definedName>
    <definedName name="GFD" localSheetId="12" hidden="1">{#N/A,#N/A,TRUE,"일정"}</definedName>
    <definedName name="GGGGGGG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gvdasskv" localSheetId="12" hidden="1">{#N/A,#N/A,TRUE,"일정"}</definedName>
    <definedName name="HDFHDH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FJ" localSheetId="12" hidden="1">{#N/A,#N/A,TRUE,"일정"}</definedName>
    <definedName name="hgfhgxfhgfxhgxfhgfxh" localSheetId="12" hidden="1">{#N/A,#N/A,TRUE,"일정"}</definedName>
    <definedName name="hgfshg" localSheetId="12" hidden="1">{#N/A,#N/A,TRUE,"일정"}</definedName>
    <definedName name="hgfshgs" localSheetId="12" hidden="1">{#N/A,#N/A,TRUE,"일정"}</definedName>
    <definedName name="hgfxd" localSheetId="12" hidden="1">{#N/A,#N/A,TRUE,"일정"}</definedName>
    <definedName name="HIEU" localSheetId="12" hidden="1">{"'Sheet1'!$L$16"}</definedName>
    <definedName name="hj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jkhk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luyilu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OT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TML_Control" localSheetId="12" hidden="1">{"'Sheet1'!$L$16"}</definedName>
    <definedName name="HTT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uy" localSheetId="12" hidden="1">{"'Sheet1'!$L$16"}</definedName>
    <definedName name="HYLO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INT" localSheetId="12" hidden="1">{#N/A,#N/A,TRUE,"일정"}</definedName>
    <definedName name="iuiu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gfsjhgfsjhgfsdjhgfds" localSheetId="12" hidden="1">{#N/A,#N/A,TRUE,"일정"}</definedName>
    <definedName name="jghjg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HDJD" localSheetId="12" hidden="1">{#N/A,#N/A,TRUE,"일정"}</definedName>
    <definedName name="JHFD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jhkh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JJ" localSheetId="12" hidden="1">{#N/A,#N/A,TRUE,"일정"}</definedName>
    <definedName name="JYTD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hoi" localSheetId="12" hidden="1">{"'Sheet1'!$L$16"}</definedName>
    <definedName name="KJHG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KJYF" localSheetId="12" hidden="1">{#N/A,#N/A,TRUE,"일정"}</definedName>
    <definedName name="lan" localSheetId="12" hidden="1">{#N/A,#N/A,TRUE,"BT M200 da 10x20"}</definedName>
    <definedName name="laychua" localSheetId="12">{"Thuxm2.xls","Sheet1"}</definedName>
    <definedName name="LHSDHSD" localSheetId="12" hidden="1">{#N/A,#N/A,TRUE,"일정"}</definedName>
    <definedName name="ljkl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 localSheetId="12" hidden="1">{#N/A,#N/A,FALSE,"Chi tiÆt"}</definedName>
    <definedName name="________________MAÕ_SOÁ_THUEÁ" localSheetId="12">#REF!</definedName>
    <definedName name="MASTER" localSheetId="12" hidden="1">{#N/A,#N/A,TRUE,"일정"}</definedName>
    <definedName name="MH_출장비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nnnk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________ÑÔN_GIAÙ" localSheetId="12">#REF!</definedName>
    <definedName name="o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5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DCA6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e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HASE4" localSheetId="12" hidden="1">{#N/A,#N/A,FALSE,"삼진정공";#N/A,#N/A,FALSE,"영신금속";#N/A,#N/A,FALSE,"태양금속";#N/A,#N/A,FALSE,"진합정공";#N/A,#N/A,FALSE,"코리아";#N/A,#N/A,FALSE,"풍강금속";#N/A,#N/A,FALSE,"선일기계"}</definedName>
    <definedName name="PH단계별" localSheetId="12" hidden="1">{#N/A,#N/A,TRUE,"일정"}</definedName>
    <definedName name="qa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QQQQQQQQQQQ" localSheetId="12" hidden="1">{#N/A,#N/A,TRUE,"일정"}</definedName>
    <definedName name="QSC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we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원본일정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turur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FD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DFGS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vs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S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FSF" localSheetId="12" hidden="1">{#N/A,#N/A,TRUE,"일정"}</definedName>
    <definedName name="________________SOÁ_CTÖØ" localSheetId="12">#REF!</definedName>
    <definedName name="SSD" localSheetId="12" hidden="1">{#N/A,#N/A,TRUE,"일정"}</definedName>
    <definedName name="ssi" localSheetId="12" hidden="1">{#N/A,#N/A,TRUE,"일정"}</definedName>
    <definedName name="SSS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tart" localSheetId="12" hidden="1">{#N/A,#N/A,TRUE,"일정"}</definedName>
    <definedName name="TA게획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A공급계획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TEÂN_HAØNG" localSheetId="12">#REF!</definedName>
    <definedName name="________________TEÂN_KHAÙCH_HAØ" localSheetId="12">#REF!</definedName>
    <definedName name="tftft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________THAØNH_TIEÀN" localSheetId="12">#REF!</definedName>
    <definedName name="________________TRÒ_GIAÙ" localSheetId="12">#REF!</definedName>
    <definedName name="________________TRÒ_GIAÙ__VAT_" localSheetId="12">#REF!</definedName>
    <definedName name="uisfdssa" localSheetId="12" hidden="1">{#N/A,#N/A,TRUE,"일정"}</definedName>
    <definedName name="UY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bnvbnv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cc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DSAG" localSheetId="12" hidden="1">{#N/A,#N/A,TRUE,"일정"}</definedName>
    <definedName name="vv" localSheetId="12" hidden="1">{#N/A,#N/A,TRUE,"일정"}</definedName>
    <definedName name="VVCVC" localSheetId="12" hidden="1">{#N/A,#N/A,TRUE,"일정"}</definedName>
    <definedName name="WJATN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KIWOR" localSheetId="12" hidden="1">{#N/A,#N/A,FALSE,"삼진정공";#N/A,#N/A,FALSE,"영신금속";#N/A,#N/A,FALSE,"태양금속";#N/A,#N/A,FALSE,"진합정공";#N/A,#N/A,FALSE,"코리아";#N/A,#N/A,FALSE,"풍강금속";#N/A,#N/A,FALSE,"선일기계"}</definedName>
    <definedName name="wlrr" localSheetId="12" hidden="1">{#N/A,#N/A,TRUE,"일정"}</definedName>
    <definedName name="WQ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Aging._.and._.Trend._.Analysis." localSheetId="12" hidden="1">{#N/A,#N/A,FALSE,"Aging Summary";#N/A,#N/A,FALSE,"Ratio Analysis";#N/A,#N/A,FALSE,"Test 120 Day Accts";#N/A,#N/A,FALSE,"Tickmarks"}</definedName>
    <definedName name="wrn.Aging._and._Trend._.Analysis.GG" localSheetId="12" hidden="1">{#N/A,#N/A,FALSE,"Aging Summary";#N/A,#N/A,FALSE,"Ratio Analysis";#N/A,#N/A,FALSE,"Test 120 Day Accts";#N/A,#N/A,FALSE,"Tickmarks"}</definedName>
    <definedName name="wrn.chi._.tiÆt." localSheetId="12" hidden="1">{#N/A,#N/A,FALSE,"Chi tiÆt"}</definedName>
    <definedName name="wrn.DDD.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HWITEM." localSheetId="12" hidden="1">{#N/A,#N/A,FALSE,"삼진정공";#N/A,#N/A,FALSE,"영신금속";#N/A,#N/A,FALSE,"태양금속";#N/A,#N/A,FALSE,"진합정공";#N/A,#N/A,FALSE,"코리아";#N/A,#N/A,FALSE,"풍강금속";#N/A,#N/A,FALSE,"선일기계"}</definedName>
    <definedName name="wrn.RPT.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localSheetId="12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vd." localSheetId="12" hidden="1">{#N/A,#N/A,TRUE,"BT M200 da 10x20"}</definedName>
    <definedName name="wrn.고명석._.하반기._.업무보고." localSheetId="12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localSheetId="12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윤원훈._.하반기._.보고." localSheetId="12" hidden="1">{#N/A,#N/A,FALSE,"검사-1";#N/A,#N/A,FALSE,"품질관리공정도";#N/A,#N/A,FALSE,"DR-1";#N/A,#N/A,FALSE,"검사-부적합";#N/A,#N/A,FALSE,"DR-부적합";#N/A,#N/A,FALSE,"검사기준서"}</definedName>
    <definedName name="wrn.자판정비._.월간회의자료.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12" hidden="1">{#N/A,#N/A,TRUE,"일정"}</definedName>
    <definedName name="______________wrn.주간._.보고.I_CO" localSheetId="12" hidden="1">{#N/A,#N/A,TRUE,"일정"}</definedName>
    <definedName name="wrn.표면처리._.현황." localSheetId="12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localSheetId="12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localSheetId="12" hidden="1">{#N/A,#N/A,FALSE,"검사-1";#N/A,#N/A,FALSE,"품질관리공정도";#N/A,#N/A,FALSE,"DR-1";#N/A,#N/A,FALSE,"DR-부적합";#N/A,#N/A,FALSE,"DR-제조공정";#N/A,#N/A,FALSE,"검사-부적합";#N/A,#N/A,FALSE,"검사기준서"}</definedName>
    <definedName name="WWW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cxc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CZBX" localSheetId="12" hidden="1">{#N/A,#N/A,TRUE,"일정"}</definedName>
    <definedName name="xfgh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nhgfx" localSheetId="12" hidden="1">{#N/A,#N/A,TRUE,"일정"}</definedName>
    <definedName name="xx" localSheetId="12" hidden="1">{#N/A,#N/A,TRUE,"일정"}</definedName>
    <definedName name="yen" localSheetId="12" hidden="1">{#N/A,#N/A,FALSE,"Chi tiÆt"}</definedName>
    <definedName name="yiuyui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ZZ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ZZZ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ㄱㄷㄱㄱ" localSheetId="12" hidden="1">{#N/A,#N/A,TRUE,"일정"}</definedName>
    <definedName name="가나다라" localSheetId="12" hidden="1">{#N/A,#N/A,TRUE,"일정"}</definedName>
    <definedName name="개5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고광진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발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 localSheetId="12" hidden="1">{#N/A,#N/A,TRUE,"일정"}</definedName>
    <definedName name="供货、iouguiguigui、、" localSheetId="12" hidden="1">{#N/A,#N/A,TRUE,"일정"}</definedName>
    <definedName name="ㄴㅇ" localSheetId="12" hidden="1">{#N/A,#N/A,TRUE,"일정"}</definedName>
    <definedName name="ㄴㅇㅇㅇㄴ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내제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노무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进程" localSheetId="12" hidden="1">{#N/A,#N/A,TRUE,"일정"}</definedName>
    <definedName name="ㄷㄷㄷㄷ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담당1" localSheetId="12" hidden="1">{#N/A,#N/A,TRUE,"일정"}</definedName>
    <definedName name="더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데이터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동력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ㄴㅁ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试1" localSheetId="12" hidden="1">{#N/A,#N/A,FALSE,"Aging Summary";#N/A,#N/A,FALSE,"Ratio Analysis";#N/A,#N/A,FALSE,"Test 120 Day Accts";#N/A,#N/A,FALSE,"Tickmarks"}</definedName>
    <definedName name="ㅁ" localSheetId="12" hidden="1">{#N/A,#N/A,TRUE,"일정"}</definedName>
    <definedName name="ㅁㄴㅇ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ㄴㅊ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ㅁㅁㅁ" localSheetId="12" hidden="1">{#N/A,#N/A,TRUE,"일정"}</definedName>
    <definedName name="ㅁㅁㅁㅁ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ㅇㅁㅇㅁㅇ" localSheetId="12" hidden="1">{#N/A,#N/A,TRUE,"일정"}</definedName>
    <definedName name="머아ㅏㅏ러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몰라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销售成本" localSheetId="12" hidden="1">{#N/A,#N/A,FALSE,"Aging Summary";#N/A,#N/A,FALSE,"Ratio Analysis";#N/A,#N/A,FALSE,"Test 120 Day Accts";#N/A,#N/A,FALSE,"Tickmarks"}</definedName>
    <definedName name="문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미" localSheetId="12" hidden="1">{#N/A,#N/A,TRUE,"일정"}</definedName>
    <definedName name="미승인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localSheetId="12" hidden="1">{#N/A,#N/A,TRUE,"일정"}</definedName>
    <definedName name="ㅂㅈ" localSheetId="12" hidden="1">{#N/A,#N/A,TRUE,"일정"}</definedName>
    <definedName name="ㅂㅈㄷ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바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2" hidden="1">{#N/A,#N/A,FALSE,"삼진정공";#N/A,#N/A,FALSE,"영신금속";#N/A,#N/A,FALSE,"태양금속";#N/A,#N/A,FALSE,"진합정공";#N/A,#N/A,FALSE,"코리아";#N/A,#N/A,FALSE,"풍강금속";#N/A,#N/A,FALSE,"선일기계"}</definedName>
    <definedName name="折旧1" localSheetId="12" hidden="1">{#N/A,#N/A,FALSE,"Aging Summary";#N/A,#N/A,FALSE,"Ratio Analysis";#N/A,#N/A,FALSE,"Test 120 Day Accts";#N/A,#N/A,FALSE,"Tickmarks"}</definedName>
    <definedName name="보고12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용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부서시책3개년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부서프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석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ㅅㄹ녀ㅛㅅ누ㅛㅅㄴ구ㅛㅅㄱ누" localSheetId="12" hidden="1">{#N/A,#N/A,TRUE,"일정"}</definedName>
    <definedName name="사람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람이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사망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계획투자비" localSheetId="12" hidden="1">{#N/A,#N/A,TRUE,"일정"}</definedName>
    <definedName name="생산성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성3" localSheetId="12" hidden="1">{#N/A,#N/A,TRUE,"일정"}</definedName>
    <definedName name="서비스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시책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쇼룸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시기조정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시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쌍용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ㄹ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ㅇㄹㄹㄹㅇㄹ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ㅀㅇ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전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무보고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" localSheetId="12" hidden="1">{#N/A,#N/A,TRUE,"일정"}</definedName>
    <definedName name="인원절감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ㅈㅈ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재고관리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전후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정비대수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졍ㅇ호ㅗㅓ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봉래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종" localSheetId="12" hidden="1">{#N/A,#N/A,TRUE,"일정"}</definedName>
    <definedName name="중국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중요도B" localSheetId="12" hidden="1">{#N/A,#N/A,TRUE,"일정"}</definedName>
    <definedName name="지별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별1130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별130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진단표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기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차체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트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트1" localSheetId="1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첨부3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이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치형변화" localSheetId="12" hidden="1">{#N/A,#N/A,TRUE,"일정"}</definedName>
    <definedName name="투자" localSheetId="12" hidden="1">{#N/A,#N/A,FALSE,"삼진정공";#N/A,#N/A,FALSE,"영신금속";#N/A,#N/A,FALSE,"태양금속";#N/A,#N/A,FALSE,"진합정공";#N/A,#N/A,FALSE,"코리아";#N/A,#N/A,FALSE,"풍강금속";#N/A,#N/A,FALSE,"선일기계"}</definedName>
    <definedName name="투자계획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절감" localSheetId="12" hidden="1">{#N/A,#N/A,TRUE,"일정"}</definedName>
    <definedName name="투자사업개요서2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ㅁ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판매보증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관" localSheetId="12" hidden="1">{#N/A,#N/A,TRUE,"일정"}</definedName>
    <definedName name="품질" localSheetId="12" hidden="1">{#N/A,#N/A,TRUE,"일정"}</definedName>
    <definedName name="품질피드백" localSheetId="12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ㅎ" localSheetId="12" hidden="1">{#N/A,#N/A,TRUE,"일정"}</definedName>
    <definedName name="ㅎㄹㅇ" localSheetId="1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ㅅㄺㄷㅎㅁ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호" localSheetId="12" hidden="1">{#N/A,#N/A,TRUE,"일정"}</definedName>
    <definedName name="혹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ㅏㅏ" localSheetId="12" hidden="1">{#N/A,#N/A,TRUE,"일정"}</definedName>
    <definedName name="ㅐㅐㅐㅐ" localSheetId="1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ㅓㅓ" localSheetId="12" hidden="1">{#N/A,#N/A,TRUE,"일정"}</definedName>
    <definedName name="ㅔㅔ" localSheetId="12" hidden="1">{#N/A,#N/A,TRUE,"일정"}</definedName>
    <definedName name="ㅗㄱㄴㅇㅁ" localSheetId="12" hidden="1">{#N/A,#N/A,TRUE,"일정"}</definedName>
    <definedName name="ㅛㄱ됴ㄱㄷ죠ㅅㄱ됴ㅅㄱㄷ죡ㄷ죠" localSheetId="12" hidden="1">{#N/A,#N/A,TRUE,"일정"}</definedName>
    <definedName name="ㅜㄴㅅ구ㅛㄴ군ㄱ" localSheetId="12" hidden="1">{#N/A,#N/A,TRUE,"일정"}</definedName>
    <definedName name="ㅜㅛㅅㄱ누ㅛㅅㄱ누ㅛㅅㄴ구ㅛㅅㄱㄴ" localSheetId="12" hidden="1">{#N/A,#N/A,TRUE,"일정"}</definedName>
    <definedName name="__________________0__123Grap" hidden="1">'[2]진행 DATA (2)'!#REF!</definedName>
    <definedName name="_________?0_F" hidden="1">'[3]CD-실적'!#REF!</definedName>
    <definedName name="___________________0Crite">#REF!</definedName>
    <definedName name="_______________MAÕ_HAØNG">#REF!</definedName>
    <definedName name="_________________MAÕ_SOÁ_THUEÁ">#REF!</definedName>
    <definedName name="_________________ÑÔN_GIAÙ">#REF!</definedName>
    <definedName name="_________________SOÁ_CTÖØ">#REF!</definedName>
    <definedName name="_______________SOÁ_LÖÔÏNG">#REF!</definedName>
    <definedName name="_________________TEÂN_HAØNG">#REF!</definedName>
    <definedName name="_________________TEÂN_KHAÙCH_HAØ">#REF!</definedName>
    <definedName name="_________________THAØNH_TIEÀN">#REF!</definedName>
    <definedName name="_________________TRÒ_GIAÙ">#REF!</definedName>
    <definedName name="_________________TRÒ_GIAÙ__VAT_">#REF!</definedName>
    <definedName name="_______________wrn.주간._.보고.I_CO" hidden="1">{#N/A,#N/A,TRUE,"일정"}</definedName>
    <definedName name="\C" localSheetId="2">#REF!</definedName>
    <definedName name="\R" localSheetId="2">#REF!</definedName>
    <definedName name="\T" localSheetId="2">#REF!</definedName>
    <definedName name="____0Crite" localSheetId="2">#REF!</definedName>
    <definedName name="___IV16532" localSheetId="2">#REF!</definedName>
    <definedName name="___IV17532" localSheetId="2">#REF!</definedName>
    <definedName name="___IV19999" localSheetId="2">#REF!</definedName>
    <definedName name="___IV20000" localSheetId="2">#REF!</definedName>
    <definedName name="___IV60000" localSheetId="2">#REF!</definedName>
    <definedName name="__IV999999" localSheetId="2">#REF!</definedName>
    <definedName name="__IZ53" localSheetId="2">#REF!</definedName>
    <definedName name="__JZ123" localSheetId="2">#REF!</definedName>
    <definedName name="__LZ123" localSheetId="2">#REF!</definedName>
    <definedName name="__MAÕ_HAØNG" localSheetId="2">#REF!</definedName>
    <definedName name="__MAÕ_SOÁ_THUEÁ" localSheetId="2">#REF!</definedName>
    <definedName name="__MZ53" localSheetId="2">#REF!</definedName>
    <definedName name="__ÑÔN_GIAÙ" localSheetId="2">#REF!</definedName>
    <definedName name="__SOÁ_CTÖØ" localSheetId="2">#REF!</definedName>
    <definedName name="__SOÁ_LÖÔÏNG" localSheetId="2">#REF!</definedName>
    <definedName name="__TEÂN_HAØNG" localSheetId="2">#REF!</definedName>
    <definedName name="__TEÂN_KHAÙCH_HAØ" localSheetId="2">#REF!</definedName>
    <definedName name="__THAØNH_TIEÀN" localSheetId="2">#REF!</definedName>
    <definedName name="__TRÒ_GIAÙ" localSheetId="2">#REF!</definedName>
    <definedName name="__TRÒ_GIAÙ__VAT_" localSheetId="2">#REF!</definedName>
    <definedName name="__XY123" localSheetId="2">#REF!</definedName>
    <definedName name="_1BA2500" localSheetId="2">#REF!</definedName>
    <definedName name="_1BA3250" localSheetId="2">#REF!</definedName>
    <definedName name="_1BA400P" localSheetId="2">#REF!</definedName>
    <definedName name="_1CAP001" localSheetId="2">#REF!</definedName>
    <definedName name="_1CAP011" localSheetId="2">#REF!</definedName>
    <definedName name="_1CAP012" localSheetId="2">#REF!</definedName>
    <definedName name="_1CDHT03" localSheetId="2">#REF!</definedName>
    <definedName name="_1CHANG2" localSheetId="2">#REF!</definedName>
    <definedName name="_1DADOI1" localSheetId="2">#REF!</definedName>
    <definedName name="_1DAU002" localSheetId="2">#REF!</definedName>
    <definedName name="_1DDAY03" localSheetId="2">#REF!</definedName>
    <definedName name="_1DDTT01" localSheetId="2">#REF!</definedName>
    <definedName name="_1FCO101" localSheetId="2">#REF!</definedName>
    <definedName name="_1GIA101" localSheetId="2">#REF!</definedName>
    <definedName name="_1LA1001" localSheetId="2">#REF!</definedName>
    <definedName name="_1LP" localSheetId="2">#REF!</definedName>
    <definedName name="_1MCCBO2" localSheetId="2">#REF!</definedName>
    <definedName name="_1PKCAP1" localSheetId="2">#REF!</definedName>
    <definedName name="_1PKIEN2" localSheetId="2">#REF!</definedName>
    <definedName name="_1PKTT01" localSheetId="2">#REF!</definedName>
    <definedName name="_1TCD101" localSheetId="2">#REF!</definedName>
    <definedName name="_1TCD201" localSheetId="2">#REF!</definedName>
    <definedName name="_1TCD203" localSheetId="2">#REF!</definedName>
    <definedName name="_1TD2001" localSheetId="2">#REF!</definedName>
    <definedName name="_1TIHT01" localSheetId="2">#REF!</definedName>
    <definedName name="_1TIHT06" localSheetId="2">#REF!</definedName>
    <definedName name="_1TIHT07" localSheetId="2">#REF!</definedName>
    <definedName name="_1TRU121" localSheetId="2">#REF!</definedName>
    <definedName name="_21114" localSheetId="2">#REF!</definedName>
    <definedName name="_2BLA100" localSheetId="2">#REF!</definedName>
    <definedName name="_2CHANG1" localSheetId="2">#REF!</definedName>
    <definedName name="_2CHANG2" localSheetId="2">#REF!</definedName>
    <definedName name="_2DADOI1" localSheetId="2">#REF!</definedName>
    <definedName name="_2DAL201" localSheetId="2">#REF!</definedName>
    <definedName name="_2KD0222" localSheetId="2">#REF!</definedName>
    <definedName name="_2LP" localSheetId="2">#REF!</definedName>
    <definedName name="_2TD2001" localSheetId="2">#REF!</definedName>
    <definedName name="_3BLXMD" localSheetId="2">#REF!</definedName>
    <definedName name="_3BOAG01" localSheetId="2">#REF!</definedName>
    <definedName name="_3COSSE1" localSheetId="2">#REF!</definedName>
    <definedName name="_3CTKHAC" localSheetId="2">#REF!</definedName>
    <definedName name="_3DMINO1" localSheetId="2">#REF!</definedName>
    <definedName name="_3DMINO2" localSheetId="2">#REF!</definedName>
    <definedName name="_3DUPSSS" localSheetId="2">#REF!</definedName>
    <definedName name="_3HTTR01" localSheetId="2">#REF!</definedName>
    <definedName name="_3HTTR02" localSheetId="2">#REF!</definedName>
    <definedName name="_3HTTR03" localSheetId="2">#REF!</definedName>
    <definedName name="_3HTTR04" localSheetId="2">#REF!</definedName>
    <definedName name="_3HTTR05" localSheetId="2">#REF!</definedName>
    <definedName name="_3PKDOM1" localSheetId="2">#REF!</definedName>
    <definedName name="_3PKDOM2" localSheetId="2">#REF!</definedName>
    <definedName name="_3TRU122" localSheetId="2">#REF!</definedName>
    <definedName name="_3TU0609" localSheetId="2">#REF!</definedName>
    <definedName name="_430.001" localSheetId="2">#REF!</definedName>
    <definedName name="_4CNT240" localSheetId="2">#REF!</definedName>
    <definedName name="_4CTL240" localSheetId="2">#REF!</definedName>
    <definedName name="_4FCO100" localSheetId="2">#REF!</definedName>
    <definedName name="_4HDCTT4" localSheetId="2">#REF!</definedName>
    <definedName name="_4HNCTT4" localSheetId="2">#REF!</definedName>
    <definedName name="_4LBCO01" localSheetId="2">#REF!</definedName>
    <definedName name="_4OSLCTT" localSheetId="2">#REF!</definedName>
    <definedName name="_5080591" localSheetId="2">#REF!</definedName>
    <definedName name="_93" localSheetId="2">#REF!</definedName>
    <definedName name="_94" localSheetId="2">#REF!</definedName>
    <definedName name="_95" localSheetId="2">#REF!</definedName>
    <definedName name="_96" localSheetId="2">#REF!</definedName>
    <definedName name="_97" localSheetId="2">#REF!</definedName>
    <definedName name="_98" localSheetId="2">#REF!</definedName>
    <definedName name="_99" localSheetId="2">#REF!</definedName>
    <definedName name="_A" localSheetId="2">#REF!</definedName>
    <definedName name="_a500000" localSheetId="2">#REF!</definedName>
    <definedName name="_CON1" localSheetId="2">#REF!</definedName>
    <definedName name="_CON2" localSheetId="2">#REF!</definedName>
    <definedName name="_ddn400" localSheetId="2">#REF!</definedName>
    <definedName name="_ddn600" localSheetId="2">#REF!</definedName>
    <definedName name="_E99999" localSheetId="2">#REF!</definedName>
    <definedName name="_Fill" localSheetId="2" hidden="1">#REF!</definedName>
    <definedName name="_gon4" localSheetId="2">#REF!</definedName>
    <definedName name="_IV16532" localSheetId="2">#REF!</definedName>
    <definedName name="_IV17532" localSheetId="2">#REF!</definedName>
    <definedName name="_IV19999" localSheetId="2">#REF!</definedName>
    <definedName name="_IV20000" localSheetId="2">#REF!</definedName>
    <definedName name="_IV60000" localSheetId="2">#REF!</definedName>
    <definedName name="_Key1" localSheetId="2" hidden="1">#REF!</definedName>
    <definedName name="_Key2" localSheetId="2" hidden="1">#REF!</definedName>
    <definedName name="_lap1" localSheetId="2">#REF!</definedName>
    <definedName name="_lap2" localSheetId="2">#REF!</definedName>
    <definedName name="_MAC12" localSheetId="2">#REF!</definedName>
    <definedName name="_MAC46" localSheetId="2">#REF!</definedName>
    <definedName name="_NCL100" localSheetId="2">#REF!</definedName>
    <definedName name="_NCL200" localSheetId="2">#REF!</definedName>
    <definedName name="_NCL250" localSheetId="2">#REF!</definedName>
    <definedName name="_NET2" localSheetId="2">#REF!</definedName>
    <definedName name="_nin190" localSheetId="2">#REF!</definedName>
    <definedName name="_PER1" localSheetId="2">#REF!</definedName>
    <definedName name="_PER2" localSheetId="2">#REF!</definedName>
    <definedName name="_sc1" localSheetId="2">#REF!</definedName>
    <definedName name="_SC2" localSheetId="2">#REF!</definedName>
    <definedName name="_sc3" localSheetId="2">#REF!</definedName>
    <definedName name="_SN3" localSheetId="2">#REF!</definedName>
    <definedName name="_Sort" localSheetId="2" hidden="1">#REF!</definedName>
    <definedName name="_TB1" localSheetId="2">#REF!</definedName>
    <definedName name="_TL1" localSheetId="2">#REF!</definedName>
    <definedName name="_TL2" localSheetId="2">#REF!</definedName>
    <definedName name="_TL3" localSheetId="2">#REF!</definedName>
    <definedName name="_TLA120" localSheetId="2">#REF!</definedName>
    <definedName name="_TLA35" localSheetId="2">#REF!</definedName>
    <definedName name="_TLA50" localSheetId="2">#REF!</definedName>
    <definedName name="_TLA70" localSheetId="2">#REF!</definedName>
    <definedName name="_TLA95" localSheetId="2">#REF!</definedName>
    <definedName name="_VL100" localSheetId="2">#REF!</definedName>
    <definedName name="_VL200" localSheetId="2">#REF!</definedName>
    <definedName name="_VL250" localSheetId="2">#REF!</definedName>
    <definedName name="A_impresión_IM" localSheetId="2">#REF!</definedName>
    <definedName name="A0" localSheetId="2">#REF!</definedName>
    <definedName name="A120_" localSheetId="2">#REF!</definedName>
    <definedName name="a277Print_Titles" localSheetId="2">#REF!</definedName>
    <definedName name="A35_" localSheetId="2">#REF!</definedName>
    <definedName name="A50_" localSheetId="2">#REF!</definedName>
    <definedName name="A70_" localSheetId="2">#REF!</definedName>
    <definedName name="A95_" localSheetId="2">#REF!</definedName>
    <definedName name="AA" localSheetId="2">#REF!</definedName>
    <definedName name="AA_SIZE" localSheetId="2">#REF!</definedName>
    <definedName name="AAA" localSheetId="2">#REF!</definedName>
    <definedName name="AAAA" localSheetId="2">#REF!</definedName>
    <definedName name="AAAAA" localSheetId="2">#REF!</definedName>
    <definedName name="abc" localSheetId="2">#REF!</definedName>
    <definedName name="AC120_" localSheetId="2">#REF!</definedName>
    <definedName name="AC35_" localSheetId="2">#REF!</definedName>
    <definedName name="AC50_" localSheetId="2">#REF!</definedName>
    <definedName name="AC70_" localSheetId="2">#REF!</definedName>
    <definedName name="AC95_" localSheetId="2">#REF!</definedName>
    <definedName name="Address" localSheetId="2">#REF!</definedName>
    <definedName name="All_Item" localSheetId="2">#REF!</definedName>
    <definedName name="April" localSheetId="2">#REF!</definedName>
    <definedName name="APRILBAOJIA" localSheetId="2">#REF!</definedName>
    <definedName name="apriljiage" localSheetId="2">#REF!</definedName>
    <definedName name="ARCHIVO" localSheetId="2">#REF!</definedName>
    <definedName name="assumptionProductionOverhead" localSheetId="2">#REF!</definedName>
    <definedName name="AUTJIAGE" localSheetId="2">#REF!</definedName>
    <definedName name="B_042X" localSheetId="2">#REF!</definedName>
    <definedName name="B_12PU_W" localSheetId="2">#REF!</definedName>
    <definedName name="b_240" localSheetId="2">#REF!</definedName>
    <definedName name="b_280" localSheetId="2">#REF!</definedName>
    <definedName name="b_320" localSheetId="2">#REF!</definedName>
    <definedName name="B_tinh" localSheetId="2">#REF!</definedName>
    <definedName name="BaloonText" localSheetId="2">#REF!</definedName>
    <definedName name="Bang_cly" localSheetId="2">#REF!</definedName>
    <definedName name="Bang_CVC" localSheetId="2">#REF!</definedName>
    <definedName name="bang_gia" localSheetId="2">#REF!</definedName>
    <definedName name="Bang_travl" localSheetId="2">#REF!</definedName>
    <definedName name="BAOJIA2" localSheetId="2">#REF!</definedName>
    <definedName name="baojiatwo" localSheetId="2">#REF!</definedName>
    <definedName name="BarData" localSheetId="2">#REF!</definedName>
    <definedName name="BB" localSheetId="2">#REF!</definedName>
    <definedName name="BBB" localSheetId="2">#REF!</definedName>
    <definedName name="BBBB" localSheetId="2">#REF!</definedName>
    <definedName name="BBBBB" localSheetId="2">#REF!</definedName>
    <definedName name="BJT" localSheetId="2">#REF!</definedName>
    <definedName name="blkh" localSheetId="2">#REF!</definedName>
    <definedName name="blkh1" localSheetId="2">#REF!</definedName>
    <definedName name="BLOCK1" localSheetId="2">#REF!</definedName>
    <definedName name="BLOCK2" localSheetId="2">#REF!</definedName>
    <definedName name="BLOCK3" localSheetId="2">#REF!</definedName>
    <definedName name="BOQ" localSheetId="2">#REF!</definedName>
    <definedName name="BREAKDOWN" localSheetId="2">#REF!</definedName>
    <definedName name="BTLT1pm" localSheetId="2">#REF!</definedName>
    <definedName name="BTLT3pm" localSheetId="2">#REF!</definedName>
    <definedName name="BTLTct" localSheetId="2">#REF!</definedName>
    <definedName name="BTLTHTDL" localSheetId="2">#REF!</definedName>
    <definedName name="BTLTHTHH" localSheetId="2">#REF!</definedName>
    <definedName name="BVCISUMMARY" localSheetId="2">#REF!</definedName>
    <definedName name="C_O" localSheetId="2">#REF!</definedName>
    <definedName name="C_SIZE" localSheetId="2">#REF!</definedName>
    <definedName name="C2.7" localSheetId="2">#REF!</definedName>
    <definedName name="C3.0" localSheetId="2">#REF!</definedName>
    <definedName name="C3.5" localSheetId="2">#REF!</definedName>
    <definedName name="C3.7" localSheetId="2">#REF!</definedName>
    <definedName name="C4.0" localSheetId="2">#REF!</definedName>
    <definedName name="calculocosthora" localSheetId="2">#REF!</definedName>
    <definedName name="cap" localSheetId="2">#REF!</definedName>
    <definedName name="cap0.7" localSheetId="2">#REF!</definedName>
    <definedName name="capdat" localSheetId="2">#REF!</definedName>
    <definedName name="Category_All" localSheetId="2">#REF!</definedName>
    <definedName name="CC" localSheetId="2">#REF!</definedName>
    <definedName name="CCC" localSheetId="2">#REF!</definedName>
    <definedName name="CCCC" localSheetId="2">#REF!</definedName>
    <definedName name="CCS" localSheetId="2">#REF!</definedName>
    <definedName name="CDD" localSheetId="2">#REF!</definedName>
    <definedName name="CDDD" localSheetId="2">#REF!</definedName>
    <definedName name="CDDD1P" localSheetId="2">#REF!</definedName>
    <definedName name="CDDD1PHA" localSheetId="2">#REF!</definedName>
    <definedName name="CDDD3PHA" localSheetId="2">#REF!</definedName>
    <definedName name="Cdnum" localSheetId="2">#REF!</definedName>
    <definedName name="CH" localSheetId="2">#REF!</definedName>
    <definedName name="chang1pm" localSheetId="2">#REF!</definedName>
    <definedName name="chang3pm" localSheetId="2">#REF!</definedName>
    <definedName name="changct" localSheetId="2">#REF!</definedName>
    <definedName name="changht" localSheetId="2">#REF!</definedName>
    <definedName name="changHTDL" localSheetId="2">#REF!</definedName>
    <definedName name="changHTHH" localSheetId="2">#REF!</definedName>
    <definedName name="CHUKU" localSheetId="2">#REF!</definedName>
    <definedName name="City" localSheetId="2">#REF!</definedName>
    <definedName name="CK" localSheetId="2">#REF!</definedName>
    <definedName name="CL" localSheetId="2">#REF!</definedName>
    <definedName name="clvc" localSheetId="2">#REF!</definedName>
    <definedName name="CLVC35" localSheetId="2">#REF!</definedName>
    <definedName name="CLVCTB" localSheetId="2">#REF!</definedName>
    <definedName name="CLVL" localSheetId="2">#REF!</definedName>
    <definedName name="Co" localSheetId="2">#REF!</definedName>
    <definedName name="Code" localSheetId="2" hidden="1">#REF!</definedName>
    <definedName name="Cöï_ly_vaän_chuyeãn" localSheetId="2">#REF!</definedName>
    <definedName name="CÖÏ_LY_VAÄN_CHUYEÅN" localSheetId="2">#REF!</definedName>
    <definedName name="COMMON" localSheetId="2">#REF!</definedName>
    <definedName name="Company" localSheetId="2">#REF!</definedName>
    <definedName name="company_name" localSheetId="2">#REF!</definedName>
    <definedName name="COMPARATIVO" localSheetId="2">#REF!</definedName>
    <definedName name="CON_EQP_COS" localSheetId="2">#REF!</definedName>
    <definedName name="CON_EQP_COST" localSheetId="2">#REF!</definedName>
    <definedName name="Cong_HM_DTCT" localSheetId="2">#REF!</definedName>
    <definedName name="Cong_M_DTCT" localSheetId="2">#REF!</definedName>
    <definedName name="Cong_NC_DTCT" localSheetId="2">#REF!</definedName>
    <definedName name="Cong_VL_DTCT" localSheetId="2">#REF!</definedName>
    <definedName name="CONST_EQ" localSheetId="2">#REF!</definedName>
    <definedName name="CONSUMOACUMULAD" localSheetId="2">#REF!</definedName>
    <definedName name="consumomes" localSheetId="2">#REF!</definedName>
    <definedName name="COSTO" localSheetId="2">#REF!</definedName>
    <definedName name="Country" localSheetId="2">#REF!</definedName>
    <definedName name="COVER" localSheetId="2">#REF!</definedName>
    <definedName name="CPC" localSheetId="2">#REF!</definedName>
    <definedName name="CPVC35" localSheetId="2">#REF!</definedName>
    <definedName name="CPVCDN" localSheetId="2">#REF!</definedName>
    <definedName name="CRD" localSheetId="2">#REF!</definedName>
    <definedName name="CRITINST" localSheetId="2">#REF!</definedName>
    <definedName name="CRITPURC" localSheetId="2">#REF!</definedName>
    <definedName name="CRS" localSheetId="2">#REF!</definedName>
    <definedName name="CS" localSheetId="2">#REF!</definedName>
    <definedName name="CS_10" localSheetId="2">#REF!</definedName>
    <definedName name="CS_100" localSheetId="2">#REF!</definedName>
    <definedName name="CS_10S" localSheetId="2">#REF!</definedName>
    <definedName name="CS_120" localSheetId="2">#REF!</definedName>
    <definedName name="CS_140" localSheetId="2">#REF!</definedName>
    <definedName name="CS_160" localSheetId="2">#REF!</definedName>
    <definedName name="CS_20" localSheetId="2">#REF!</definedName>
    <definedName name="CS_30" localSheetId="2">#REF!</definedName>
    <definedName name="CS_40" localSheetId="2">#REF!</definedName>
    <definedName name="CS_40S" localSheetId="2">#REF!</definedName>
    <definedName name="CS_5S" localSheetId="2">#REF!</definedName>
    <definedName name="CS_60" localSheetId="2">#REF!</definedName>
    <definedName name="CS_80" localSheetId="2">#REF!</definedName>
    <definedName name="CS_80S" localSheetId="2">#REF!</definedName>
    <definedName name="CS_STD" localSheetId="2">#REF!</definedName>
    <definedName name="CS_XS" localSheetId="2">#REF!</definedName>
    <definedName name="CS_XXS" localSheetId="2">#REF!</definedName>
    <definedName name="csd3p" localSheetId="2">#REF!</definedName>
    <definedName name="csddg1p" localSheetId="2">#REF!</definedName>
    <definedName name="csddt1p" localSheetId="2">#REF!</definedName>
    <definedName name="csht3p" localSheetId="2">#REF!</definedName>
    <definedName name="ctdn9697" localSheetId="2">#REF!</definedName>
    <definedName name="ctiep" localSheetId="2">#REF!</definedName>
    <definedName name="CTIET" localSheetId="2">#REF!</definedName>
    <definedName name="CURRENCY" localSheetId="2">#REF!</definedName>
    <definedName name="CX" localSheetId="2">#REF!</definedName>
    <definedName name="CY" localSheetId="2">#REF!</definedName>
    <definedName name="D_7101A_B" localSheetId="2">#REF!</definedName>
    <definedName name="danhmuc" localSheetId="2">#REF!</definedName>
    <definedName name="data" localSheetId="2">#REF!</definedName>
    <definedName name="DATA_DATA2_List" localSheetId="2">#REF!</definedName>
    <definedName name="Data41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DATATKDT" localSheetId="2">#REF!</definedName>
    <definedName name="DAY" localSheetId="2">DAY</definedName>
    <definedName name="DD" localSheetId="2">#REF!</definedName>
    <definedName name="DDAY" localSheetId="2">#REF!</definedName>
    <definedName name="DDD" localSheetId="2">#REF!</definedName>
    <definedName name="DDDD" localSheetId="2">#REF!</definedName>
    <definedName name="den_bu" localSheetId="2">#REF!</definedName>
    <definedName name="DGCTI592" localSheetId="2">#REF!</definedName>
    <definedName name="DGNC" localSheetId="2">#REF!</definedName>
    <definedName name="DGTV" localSheetId="2">#REF!</definedName>
    <definedName name="dgvc" localSheetId="2">#REF!</definedName>
    <definedName name="DGVT" localSheetId="2">#REF!</definedName>
    <definedName name="DIARIO46" localSheetId="2">#REF!</definedName>
    <definedName name="DIARIO47" localSheetId="2">#REF!</definedName>
    <definedName name="didi" localSheetId="2">#REF!</definedName>
    <definedName name="directlabor" localSheetId="2">#REF!</definedName>
    <definedName name="Discount" localSheetId="2" hidden="1">#REF!</definedName>
    <definedName name="display_area_2" localSheetId="2" hidden="1">#REF!</definedName>
    <definedName name="DLCC" localSheetId="2">#REF!</definedName>
    <definedName name="DM" localSheetId="2">#REF!</definedName>
    <definedName name="dobt" localSheetId="2">#REF!</definedName>
    <definedName name="DS1p1vc" localSheetId="2">#REF!</definedName>
    <definedName name="ds1p2nc" localSheetId="2">#REF!</definedName>
    <definedName name="ds1p2vc" localSheetId="2">#REF!</definedName>
    <definedName name="ds1p2vl" localSheetId="2">#REF!</definedName>
    <definedName name="ds1pnc" localSheetId="2">#REF!</definedName>
    <definedName name="ds1pvl" localSheetId="2">#REF!</definedName>
    <definedName name="ds3pctnc" localSheetId="2">#REF!</definedName>
    <definedName name="ds3pctvc" localSheetId="2">#REF!</definedName>
    <definedName name="ds3pctvl" localSheetId="2">#REF!</definedName>
    <definedName name="ds3pmnc" localSheetId="2">#REF!</definedName>
    <definedName name="ds3pmvc" localSheetId="2">#REF!</definedName>
    <definedName name="ds3pmvl" localSheetId="2">#REF!</definedName>
    <definedName name="ds3pnc" localSheetId="2">#REF!</definedName>
    <definedName name="ds3pvl" localSheetId="2">#REF!</definedName>
    <definedName name="dsct3pnc" localSheetId="2">#REF!</definedName>
    <definedName name="dsct3pvl" localSheetId="2">#REF!</definedName>
    <definedName name="DSPK1p1nc" localSheetId="2">#REF!</definedName>
    <definedName name="DSPK1p1vl" localSheetId="2">#REF!</definedName>
    <definedName name="DSPK1pnc" localSheetId="2">#REF!</definedName>
    <definedName name="DSPK1pvl" localSheetId="2">#REF!</definedName>
    <definedName name="dss" localSheetId="2" hidden="1">#REF!</definedName>
    <definedName name="DSTD_Clear" localSheetId="2">DSTD_Clear</definedName>
    <definedName name="DSUMDATA" localSheetId="2">#REF!</definedName>
    <definedName name="dt" localSheetId="2">#REF!</definedName>
    <definedName name="dtdt" localSheetId="2">#REF!</definedName>
    <definedName name="DUIJIAYOU" localSheetId="2">#REF!</definedName>
    <definedName name="e" localSheetId="2" hidden="1">#REF!</definedName>
    <definedName name="E_032XN" localSheetId="2">#REF!</definedName>
    <definedName name="E_069" localSheetId="2">#REF!</definedName>
    <definedName name="E206." localSheetId="2">#REF!</definedName>
    <definedName name="EE" localSheetId="2">#REF!</definedName>
    <definedName name="Email" localSheetId="2">#REF!</definedName>
    <definedName name="End_1" localSheetId="2">#REF!</definedName>
    <definedName name="End_10" localSheetId="2">#REF!</definedName>
    <definedName name="End_11" localSheetId="2">#REF!</definedName>
    <definedName name="End_12" localSheetId="2">#REF!</definedName>
    <definedName name="End_13" localSheetId="2">#REF!</definedName>
    <definedName name="End_2" localSheetId="2">#REF!</definedName>
    <definedName name="End_3" localSheetId="2">#REF!</definedName>
    <definedName name="End_4" localSheetId="2">#REF!</definedName>
    <definedName name="End_5" localSheetId="2">#REF!</definedName>
    <definedName name="End_6" localSheetId="2">#REF!</definedName>
    <definedName name="End_7" localSheetId="2">#REF!</definedName>
    <definedName name="End_8" localSheetId="2">#REF!</definedName>
    <definedName name="End_9" localSheetId="2">#REF!</definedName>
    <definedName name="f" localSheetId="2">#REF!</definedName>
    <definedName name="FACTOR" localSheetId="2">#REF!</definedName>
    <definedName name="Fax" localSheetId="2">#REF!</definedName>
    <definedName name="FCode" localSheetId="2" hidden="1">#REF!</definedName>
    <definedName name="February" localSheetId="2">#REF!</definedName>
    <definedName name="FF" localSheetId="2">#REF!</definedName>
    <definedName name="fff" localSheetId="2">#REF!</definedName>
    <definedName name="FFROHS" localSheetId="2">#REF!</definedName>
    <definedName name="FFROHSCHUKU" localSheetId="2">#REF!</definedName>
    <definedName name="FJ" localSheetId="2">#REF!</definedName>
    <definedName name="G" localSheetId="2">#REF!</definedName>
    <definedName name="G_ME" localSheetId="2">#REF!</definedName>
    <definedName name="GG" localSheetId="2">#REF!</definedName>
    <definedName name="GH" localSheetId="2">#REF!</definedName>
    <definedName name="gia" localSheetId="2">#REF!</definedName>
    <definedName name="Gia_CT" localSheetId="2">#REF!</definedName>
    <definedName name="gia_tien" localSheetId="2">#REF!</definedName>
    <definedName name="gia_tien_BTN" localSheetId="2">#REF!</definedName>
    <definedName name="Gia_VT" localSheetId="2">#REF!</definedName>
    <definedName name="GIAVLIEUTN" localSheetId="2">#REF!</definedName>
    <definedName name="Giocong" localSheetId="2">#REF!</definedName>
    <definedName name="gl3p" localSheetId="2">#REF!</definedName>
    <definedName name="GROSS" localSheetId="2">#REF!</definedName>
    <definedName name="GROUP" localSheetId="2">#REF!</definedName>
    <definedName name="GT" localSheetId="2">#REF!</definedName>
    <definedName name="GTXL" localSheetId="2">#REF!</definedName>
    <definedName name="GuidText" localSheetId="2">#REF!</definedName>
    <definedName name="h" localSheetId="2" hidden="1">#REF!</definedName>
    <definedName name="H_THUCHTHH" localSheetId="2">#REF!</definedName>
    <definedName name="H_THUCTT" localSheetId="2">#REF!</definedName>
    <definedName name="heä_soá_sình_laày" localSheetId="2">#REF!</definedName>
    <definedName name="HG" localSheetId="2">#REF!</definedName>
    <definedName name="HH" localSheetId="2">#REF!</definedName>
    <definedName name="hhhh" localSheetId="2">#REF!</definedName>
    <definedName name="HHTT" localSheetId="2">#REF!</definedName>
    <definedName name="HiddenRows" localSheetId="2" hidden="1">#REF!</definedName>
    <definedName name="hien" localSheetId="2">#REF!</definedName>
    <definedName name="HOME_MANP" localSheetId="2">#REF!</definedName>
    <definedName name="HOMEOFFICE_COST" localSheetId="2">#REF!</definedName>
    <definedName name="hoten" localSheetId="2">#REF!</definedName>
    <definedName name="Hoü_vaì_tãn" localSheetId="2">#REF!</definedName>
    <definedName name="HSBJ" localSheetId="2">#REF!</definedName>
    <definedName name="hsdc" localSheetId="2">#REF!</definedName>
    <definedName name="hsdc1" localSheetId="2">#REF!</definedName>
    <definedName name="HSDN" localSheetId="2">#REF!</definedName>
    <definedName name="HSHH" localSheetId="2">#REF!</definedName>
    <definedName name="HSHHUT" localSheetId="2">#REF!</definedName>
    <definedName name="hsk" localSheetId="2">#REF!</definedName>
    <definedName name="hskd" localSheetId="2">#REF!</definedName>
    <definedName name="HSKJ" localSheetId="2">#REF!</definedName>
    <definedName name="hskk" localSheetId="2">#REF!</definedName>
    <definedName name="HSKK35" localSheetId="2">#REF!</definedName>
    <definedName name="hslx" localSheetId="2">#REF!</definedName>
    <definedName name="hslxh" localSheetId="2">#REF!</definedName>
    <definedName name="HSLXP" localSheetId="2">#REF!</definedName>
    <definedName name="HSSL" localSheetId="2">#REF!</definedName>
    <definedName name="HSVC1" localSheetId="2">#REF!</definedName>
    <definedName name="HSVC2" localSheetId="2">#REF!</definedName>
    <definedName name="HSVC3" localSheetId="2">#REF!</definedName>
    <definedName name="HT" localSheetId="2">#REF!</definedName>
    <definedName name="HTHH" localSheetId="2">#REF!</definedName>
    <definedName name="HTNC" localSheetId="2">#REF!</definedName>
    <definedName name="HTVL" localSheetId="2">#REF!</definedName>
    <definedName name="HY" localSheetId="2">#REF!</definedName>
    <definedName name="I" localSheetId="2">#REF!</definedName>
    <definedName name="IDLAB_COST" localSheetId="2">#REF!</definedName>
    <definedName name="II" localSheetId="2">#REF!</definedName>
    <definedName name="IND_LAB" localSheetId="2">#REF!</definedName>
    <definedName name="INDMANP" localSheetId="2">#REF!</definedName>
    <definedName name="IV" localSheetId="2">#REF!</definedName>
    <definedName name="j" localSheetId="2">#REF!</definedName>
    <definedName name="j356C8" localSheetId="2">#REF!</definedName>
    <definedName name="ja" localSheetId="2">#REF!</definedName>
    <definedName name="JAN" localSheetId="2">#REF!</definedName>
    <definedName name="JANBAOJIA" localSheetId="2">#REF!</definedName>
    <definedName name="JANBAOJIATWO" localSheetId="2">#REF!</definedName>
    <definedName name="JANCHUKU" localSheetId="2">#REF!</definedName>
    <definedName name="January" localSheetId="2">#REF!</definedName>
    <definedName name="JBAOJIA" localSheetId="2">#REF!</definedName>
    <definedName name="JCHUKU" localSheetId="2">#REF!</definedName>
    <definedName name="JIAGE" localSheetId="2">#REF!</definedName>
    <definedName name="JIAYO" localSheetId="2">#REF!</definedName>
    <definedName name="JJ" localSheetId="2">#REF!</definedName>
    <definedName name="JJJ" localSheetId="2">#REF!</definedName>
    <definedName name="JP" localSheetId="2">#REF!</definedName>
    <definedName name="JS" localSheetId="2">#REF!</definedName>
    <definedName name="JY" localSheetId="2">#REF!</definedName>
    <definedName name="K" localSheetId="2">#REF!</definedName>
    <definedName name="k2b" localSheetId="2">#REF!</definedName>
    <definedName name="kcong" localSheetId="2">#REF!</definedName>
    <definedName name="KEKK" localSheetId="2">#REF!</definedName>
    <definedName name="KH" localSheetId="2">#REF!</definedName>
    <definedName name="KH_Chang" localSheetId="2">#REF!</definedName>
    <definedName name="kkk" localSheetId="2" hidden="1">#REF!</definedName>
    <definedName name="KKKK" localSheetId="2" hidden="1">#REF!</definedName>
    <definedName name="kkkkk" localSheetId="2" hidden="1">#REF!</definedName>
    <definedName name="kl_ME" localSheetId="2">#REF!</definedName>
    <definedName name="KLTHDN" localSheetId="2">#REF!</definedName>
    <definedName name="KLVANKHUON" localSheetId="2">#REF!</definedName>
    <definedName name="kp1ph" localSheetId="2">#REF!</definedName>
    <definedName name="KSTK" localSheetId="2">#REF!</definedName>
    <definedName name="KUCHUN" localSheetId="2">#REF!</definedName>
    <definedName name="KVC" localSheetId="2">#REF!</definedName>
    <definedName name="L_mong" localSheetId="2">#REF!</definedName>
    <definedName name="LINE" localSheetId="2">#REF!</definedName>
    <definedName name="list" localSheetId="2">#REF!</definedName>
    <definedName name="list01" localSheetId="2">#REF!</definedName>
    <definedName name="list02" localSheetId="2">#REF!</definedName>
    <definedName name="list03" localSheetId="2">#REF!</definedName>
    <definedName name="list04" localSheetId="2">#REF!</definedName>
    <definedName name="list05" localSheetId="2">#REF!</definedName>
    <definedName name="list06" localSheetId="2">#REF!</definedName>
    <definedName name="LK_hathe" localSheetId="2">#REF!</definedName>
    <definedName name="LLLL" localSheetId="2">#REF!</definedName>
    <definedName name="Lmk" localSheetId="2">#REF!</definedName>
    <definedName name="LN" localSheetId="2">#REF!</definedName>
    <definedName name="Loai_TD" localSheetId="2">#REF!</definedName>
    <definedName name="LOC" localSheetId="2">#REF!</definedName>
    <definedName name="lVC" localSheetId="2">#REF!</definedName>
    <definedName name="m" localSheetId="2">#REF!</definedName>
    <definedName name="M102bnnc" localSheetId="2">#REF!</definedName>
    <definedName name="M102bnvl" localSheetId="2">#REF!</definedName>
    <definedName name="M10aa1p" localSheetId="2">#REF!</definedName>
    <definedName name="M10aanc" localSheetId="2">#REF!</definedName>
    <definedName name="M10aavc" localSheetId="2">#REF!</definedName>
    <definedName name="M10aavl" localSheetId="2">#REF!</definedName>
    <definedName name="M10banc" localSheetId="2">#REF!</definedName>
    <definedName name="M10bavl" localSheetId="2">#REF!</definedName>
    <definedName name="M12aavl" localSheetId="2">#REF!</definedName>
    <definedName name="M12ba3p" localSheetId="2">#REF!</definedName>
    <definedName name="M12banc" localSheetId="2">#REF!</definedName>
    <definedName name="M12bavl" localSheetId="2">#REF!</definedName>
    <definedName name="M12bb1p" localSheetId="2">#REF!</definedName>
    <definedName name="M12bbnc" localSheetId="2">#REF!</definedName>
    <definedName name="M12bbvl" localSheetId="2">#REF!</definedName>
    <definedName name="M12bnnc" localSheetId="2">#REF!</definedName>
    <definedName name="M12bnvl" localSheetId="2">#REF!</definedName>
    <definedName name="M14bb1p" localSheetId="2">#REF!</definedName>
    <definedName name="M14bbnc" localSheetId="2">#REF!</definedName>
    <definedName name="M14bbvc" localSheetId="2">#REF!</definedName>
    <definedName name="M14bbvl" localSheetId="2">#REF!</definedName>
    <definedName name="M8a" localSheetId="2">#REF!</definedName>
    <definedName name="M8aa" localSheetId="2">#REF!</definedName>
    <definedName name="m8aanc" localSheetId="2">#REF!</definedName>
    <definedName name="m8aavl" localSheetId="2">#REF!</definedName>
    <definedName name="Ma3pnc" localSheetId="2">#REF!</definedName>
    <definedName name="Ma3pvl" localSheetId="2">#REF!</definedName>
    <definedName name="Maa3pnc" localSheetId="2">#REF!</definedName>
    <definedName name="Maa3pvl" localSheetId="2">#REF!</definedName>
    <definedName name="Macro2" localSheetId="2">#REF!</definedName>
    <definedName name="Macro3" localSheetId="2">#REF!</definedName>
    <definedName name="MAJ_CON_EQP" localSheetId="2">#REF!</definedName>
    <definedName name="MaNV" localSheetId="2">#REF!</definedName>
    <definedName name="March" localSheetId="2">#REF!</definedName>
    <definedName name="MARCHBAOJIA" localSheetId="2">#REF!</definedName>
    <definedName name="marchbiajia" localSheetId="2">#REF!</definedName>
    <definedName name="MARCHCHUKU" localSheetId="2">#REF!</definedName>
    <definedName name="MAVANKHUON" localSheetId="2">#REF!</definedName>
    <definedName name="MAVLTHDN" localSheetId="2">#REF!</definedName>
    <definedName name="May" localSheetId="2">#REF!</definedName>
    <definedName name="MAYCHUKU" localSheetId="2">#REF!</definedName>
    <definedName name="mayjiage" localSheetId="2">#REF!</definedName>
    <definedName name="Mba1p" localSheetId="2">#REF!</definedName>
    <definedName name="Mba3p" localSheetId="2">#REF!</definedName>
    <definedName name="Mbb3p" localSheetId="2">#REF!</definedName>
    <definedName name="MBnc" localSheetId="2">#REF!</definedName>
    <definedName name="MBvl" localSheetId="2">#REF!</definedName>
    <definedName name="MC" localSheetId="2">#REF!</definedName>
    <definedName name="MG_A" localSheetId="2">#REF!</definedName>
    <definedName name="MING" localSheetId="2">#REF!</definedName>
    <definedName name="mod" localSheetId="2">#REF!,#REF!,#REF!,#REF!,#REF!</definedName>
    <definedName name="Module.Prix_SMC" localSheetId="2">Module.Prix_SMC</definedName>
    <definedName name="mong1pm" localSheetId="2">#REF!</definedName>
    <definedName name="mong3pm" localSheetId="2">#REF!</definedName>
    <definedName name="mongct" localSheetId="2">#REF!</definedName>
    <definedName name="monght" localSheetId="2">#REF!</definedName>
    <definedName name="mongHTDL" localSheetId="2">#REF!</definedName>
    <definedName name="mongHTHH" localSheetId="2">#REF!</definedName>
    <definedName name="mongneo1pm" localSheetId="2">#REF!</definedName>
    <definedName name="mongneo3pm" localSheetId="2">#REF!</definedName>
    <definedName name="mongneoct" localSheetId="2">#REF!</definedName>
    <definedName name="mongneoht" localSheetId="2">#REF!</definedName>
    <definedName name="mongneoHTDL" localSheetId="2">#REF!</definedName>
    <definedName name="mongneoHTHH" localSheetId="2">#REF!</definedName>
    <definedName name="month" localSheetId="2">#REF!</definedName>
    <definedName name="Moùng" localSheetId="2">#REF!</definedName>
    <definedName name="MSCT" localSheetId="2">#REF!</definedName>
    <definedName name="MTC1P" localSheetId="2">#REF!</definedName>
    <definedName name="MTC3P" localSheetId="2">#REF!</definedName>
    <definedName name="MTCMB" localSheetId="2">#REF!</definedName>
    <definedName name="MTMAC12" localSheetId="2">#REF!</definedName>
    <definedName name="mtram" localSheetId="2">#REF!</definedName>
    <definedName name="MULTIPLICA" localSheetId="2">#REF!</definedName>
    <definedName name="n" localSheetId="2">#REF!</definedName>
    <definedName name="n1pig" localSheetId="2">#REF!</definedName>
    <definedName name="N1pIGnc" localSheetId="2">#REF!</definedName>
    <definedName name="N1pIGvc" localSheetId="2">#REF!</definedName>
    <definedName name="N1pIGvl" localSheetId="2">#REF!</definedName>
    <definedName name="n1pind" localSheetId="2">#REF!</definedName>
    <definedName name="N1pINDnc" localSheetId="2">#REF!</definedName>
    <definedName name="N1pINDvc" localSheetId="2">#REF!</definedName>
    <definedName name="N1pINDvl" localSheetId="2">#REF!</definedName>
    <definedName name="n1ping" localSheetId="2">#REF!</definedName>
    <definedName name="N1pINGnc" localSheetId="2">#REF!</definedName>
    <definedName name="N1pINGvc" localSheetId="2">#REF!</definedName>
    <definedName name="N1pINGvl" localSheetId="2">#REF!</definedName>
    <definedName name="n1pint" localSheetId="2">#REF!</definedName>
    <definedName name="N1pINTnc" localSheetId="2">#REF!</definedName>
    <definedName name="N1pINTvc" localSheetId="2">#REF!</definedName>
    <definedName name="N1pINTvl" localSheetId="2">#REF!</definedName>
    <definedName name="N1pNLnc" localSheetId="2">#REF!</definedName>
    <definedName name="N1pNLvc" localSheetId="2">#REF!</definedName>
    <definedName name="N1pNLvl" localSheetId="2">#REF!</definedName>
    <definedName name="NA" localSheetId="2">#REF!</definedName>
    <definedName name="Ñaép_ñaát" localSheetId="2">#REF!</definedName>
    <definedName name="NAME" localSheetId="2">#REF!</definedName>
    <definedName name="Ñaøo_ñaát_tieáp_ñòa" localSheetId="2">#REF!</definedName>
    <definedName name="nc" localSheetId="2">#REF!</definedName>
    <definedName name="NC1P" localSheetId="2">#REF!</definedName>
    <definedName name="NC3P" localSheetId="2">#REF!</definedName>
    <definedName name="NCBD100" localSheetId="2">#REF!</definedName>
    <definedName name="NCBD200" localSheetId="2">#REF!</definedName>
    <definedName name="NCBD250" localSheetId="2">#REF!</definedName>
    <definedName name="NCcap0.7" localSheetId="2">#REF!</definedName>
    <definedName name="NCcap1" localSheetId="2">#REF!</definedName>
    <definedName name="NCCT3p" localSheetId="2">#REF!</definedName>
    <definedName name="nctram" localSheetId="2">#REF!</definedName>
    <definedName name="NCVC100" localSheetId="2">#REF!</definedName>
    <definedName name="NCVC200" localSheetId="2">#REF!</definedName>
    <definedName name="NCVC250" localSheetId="2">#REF!</definedName>
    <definedName name="NCVC3P" localSheetId="2">#REF!</definedName>
    <definedName name="NET" localSheetId="2">#REF!</definedName>
    <definedName name="NET_1" localSheetId="2">#REF!</definedName>
    <definedName name="NET_ANA" localSheetId="2">#REF!</definedName>
    <definedName name="NET_ANA_1" localSheetId="2">#REF!</definedName>
    <definedName name="NET_ANA_2" localSheetId="2">#REF!</definedName>
    <definedName name="NGAØY" localSheetId="2">#REF!</definedName>
    <definedName name="NH" localSheetId="2">#REF!</definedName>
    <definedName name="NHAÂN_COÂNG" localSheetId="2">BTRAM</definedName>
    <definedName name="Nhapsolieu" localSheetId="2">#REF!</definedName>
    <definedName name="nhn" localSheetId="2">#REF!</definedName>
    <definedName name="NHot" localSheetId="2">#REF!</definedName>
    <definedName name="nig" localSheetId="2">#REF!</definedName>
    <definedName name="nig1p" localSheetId="2">#REF!</definedName>
    <definedName name="nig3p" localSheetId="2">#REF!</definedName>
    <definedName name="NIGnc" localSheetId="2">#REF!</definedName>
    <definedName name="nignc1p" localSheetId="2">#REF!</definedName>
    <definedName name="NIGvc" localSheetId="2">#REF!</definedName>
    <definedName name="NIGvl" localSheetId="2">#REF!</definedName>
    <definedName name="nigvl1p" localSheetId="2">#REF!</definedName>
    <definedName name="nin" localSheetId="2">#REF!</definedName>
    <definedName name="nin1903p" localSheetId="2">#REF!</definedName>
    <definedName name="NIN190nc" localSheetId="2">#REF!</definedName>
    <definedName name="NIN190vl" localSheetId="2">#REF!</definedName>
    <definedName name="nin3p" localSheetId="2">#REF!</definedName>
    <definedName name="nind" localSheetId="2">#REF!</definedName>
    <definedName name="nind1p" localSheetId="2">#REF!</definedName>
    <definedName name="nind3p" localSheetId="2">#REF!</definedName>
    <definedName name="NINDnc" localSheetId="2">#REF!</definedName>
    <definedName name="nindnc1p" localSheetId="2">#REF!</definedName>
    <definedName name="NINDvc" localSheetId="2">#REF!</definedName>
    <definedName name="NINDvl" localSheetId="2">#REF!</definedName>
    <definedName name="nindvl1p" localSheetId="2">#REF!</definedName>
    <definedName name="ning1p" localSheetId="2">#REF!</definedName>
    <definedName name="ningnc1p" localSheetId="2">#REF!</definedName>
    <definedName name="ningvl1p" localSheetId="2">#REF!</definedName>
    <definedName name="NINnc" localSheetId="2">#REF!</definedName>
    <definedName name="nint1p" localSheetId="2">#REF!</definedName>
    <definedName name="nintnc1p" localSheetId="2">#REF!</definedName>
    <definedName name="nintvl1p" localSheetId="2">#REF!</definedName>
    <definedName name="NINvc" localSheetId="2">#REF!</definedName>
    <definedName name="NINvl" localSheetId="2">#REF!</definedName>
    <definedName name="nl" localSheetId="2">#REF!</definedName>
    <definedName name="NL12nc" localSheetId="2">#REF!</definedName>
    <definedName name="NL12vl" localSheetId="2">#REF!</definedName>
    <definedName name="nl1p" localSheetId="2">#REF!</definedName>
    <definedName name="nl3p" localSheetId="2">#REF!</definedName>
    <definedName name="nlht" localSheetId="2">#REF!</definedName>
    <definedName name="NLTK1p" localSheetId="2">#REF!</definedName>
    <definedName name="nn" localSheetId="2">#REF!</definedName>
    <definedName name="nn1p" localSheetId="2">#REF!</definedName>
    <definedName name="nn3p" localSheetId="2">#REF!</definedName>
    <definedName name="No" localSheetId="2">#REF!</definedName>
    <definedName name="NOW" localSheetId="2">#REF!</definedName>
    <definedName name="nsl" localSheetId="2">#REF!</definedName>
    <definedName name="nx" localSheetId="2">#REF!</definedName>
    <definedName name="OrderTable" localSheetId="2" hidden="1">#REF!</definedName>
    <definedName name="osc" localSheetId="2">#REF!</definedName>
    <definedName name="PAPELLINER" localSheetId="2">#REF!</definedName>
    <definedName name="PAPER_LINER" localSheetId="2">#REF!</definedName>
    <definedName name="PersonSelectionRange" localSheetId="2">#REF!</definedName>
    <definedName name="Phanbothue" localSheetId="2">#REF!</definedName>
    <definedName name="Phone" localSheetId="2">#REF!</definedName>
    <definedName name="phu_luc_vua" localSheetId="2">#REF!</definedName>
    <definedName name="PK" localSheetId="2">#REF!</definedName>
    <definedName name="PLANENE99" localSheetId="2">#REF!</definedName>
    <definedName name="pp_1XDM" localSheetId="2">#REF!</definedName>
    <definedName name="pp_3NC" localSheetId="2">#REF!</definedName>
    <definedName name="pp_3XDM" localSheetId="2">#REF!</definedName>
    <definedName name="PRECIO" localSheetId="2">#REF!</definedName>
    <definedName name="PRICE" localSheetId="2">#REF!</definedName>
    <definedName name="PRICE1" localSheetId="2">#REF!</definedName>
    <definedName name="_xlnm.Print_Area" localSheetId="2" hidden="1">#REF!</definedName>
    <definedName name="_xlnm.Print_Titles" localSheetId="2" hidden="1">#REF!,#REF!</definedName>
    <definedName name="Print_Titles_MI" localSheetId="2">#REF!</definedName>
    <definedName name="PRINTA" localSheetId="2">#REF!</definedName>
    <definedName name="PRINTB" localSheetId="2">#REF!</definedName>
    <definedName name="PRINTC" localSheetId="2">#REF!</definedName>
    <definedName name="Prix_SMC" localSheetId="2">Prix_SMC</definedName>
    <definedName name="ProdForm" localSheetId="2" hidden="1">#REF!</definedName>
    <definedName name="Product" localSheetId="2" hidden="1">#REF!</definedName>
    <definedName name="PROPOSAL" localSheetId="2">#REF!</definedName>
    <definedName name="PT_Duong" localSheetId="2">#REF!</definedName>
    <definedName name="ptdg" localSheetId="2">#REF!</definedName>
    <definedName name="PTDG_cau" localSheetId="2">#REF!</definedName>
    <definedName name="PtichDTL" localSheetId="2">PtichDTL</definedName>
    <definedName name="PTNC" localSheetId="2">#REF!</definedName>
    <definedName name="QUERY_DATA" localSheetId="2">#REF!</definedName>
    <definedName name="QW" localSheetId="2">#REF!</definedName>
    <definedName name="ra11p" localSheetId="2">#REF!</definedName>
    <definedName name="ra13p" localSheetId="2">#REF!</definedName>
    <definedName name="rack1" localSheetId="2">#REF!</definedName>
    <definedName name="rack2" localSheetId="2">#REF!</definedName>
    <definedName name="rack3" localSheetId="2">#REF!</definedName>
    <definedName name="rack4" localSheetId="2">#REF!</definedName>
    <definedName name="RANK" localSheetId="2">#REF!</definedName>
    <definedName name="RB" localSheetId="2">#REF!</definedName>
    <definedName name="RCArea" localSheetId="2" hidden="1">#REF!</definedName>
    <definedName name="RecordCount" localSheetId="2">#REF!</definedName>
    <definedName name="Recorder" localSheetId="2" hidden="1">#REF!</definedName>
    <definedName name="RESULT99" localSheetId="2">#REF!</definedName>
    <definedName name="RESUMEN" localSheetId="2">#REF!</definedName>
    <definedName name="RFP003A" localSheetId="2">#REF!</definedName>
    <definedName name="RFP003B" localSheetId="2">#REF!</definedName>
    <definedName name="RFP003C" localSheetId="2">#REF!</definedName>
    <definedName name="RFP003D" localSheetId="2">#REF!</definedName>
    <definedName name="RFP003E" localSheetId="2">#REF!</definedName>
    <definedName name="RFP003F" localSheetId="2">#REF!</definedName>
    <definedName name="RQ" localSheetId="2">#REF!</definedName>
    <definedName name="rrrr" localSheetId="2">#REF!</definedName>
    <definedName name="SAV" localSheetId="2">#REF!</definedName>
    <definedName name="SC" localSheetId="2">#REF!</definedName>
    <definedName name="SCH" localSheetId="2">#REF!</definedName>
    <definedName name="sd1p" localSheetId="2">#REF!</definedName>
    <definedName name="sd3p" localSheetId="2">#REF!</definedName>
    <definedName name="SDDK" localSheetId="2">#REF!</definedName>
    <definedName name="SDMONG" localSheetId="2">#REF!</definedName>
    <definedName name="selection" localSheetId="2">#REF!</definedName>
    <definedName name="SEP" localSheetId="2">#REF!</definedName>
    <definedName name="SEPCK" localSheetId="2">#REF!</definedName>
    <definedName name="SEPJIAGE" localSheetId="2">#REF!</definedName>
    <definedName name="sfeggsafasfas" localSheetId="2">#REF!</definedName>
    <definedName name="Sheet1" localSheetId="2">#REF!</definedName>
    <definedName name="sheetName" localSheetId="2">#REF!</definedName>
    <definedName name="sheetNo" localSheetId="2">#REF!</definedName>
    <definedName name="SheetNumber" localSheetId="2">#REF!</definedName>
    <definedName name="sht" localSheetId="2">#REF!</definedName>
    <definedName name="sht1p" localSheetId="2">#REF!</definedName>
    <definedName name="sht3p" localSheetId="2">#REF!</definedName>
    <definedName name="SIZE" localSheetId="2">#REF!</definedName>
    <definedName name="SL_CRD" localSheetId="2">#REF!</definedName>
    <definedName name="SL_CRS" localSheetId="2">#REF!</definedName>
    <definedName name="SL_CS" localSheetId="2">#REF!</definedName>
    <definedName name="SL_DD" localSheetId="2">#REF!</definedName>
    <definedName name="slBTLT1pm" localSheetId="2">#REF!</definedName>
    <definedName name="slBTLT3pm" localSheetId="2">#REF!</definedName>
    <definedName name="slBTLTct" localSheetId="2">#REF!</definedName>
    <definedName name="slBTLTHTDL" localSheetId="2">#REF!</definedName>
    <definedName name="slBTLTHTHH" localSheetId="2">#REF!</definedName>
    <definedName name="slchang1pm" localSheetId="2">#REF!</definedName>
    <definedName name="slchang3pm" localSheetId="2">#REF!</definedName>
    <definedName name="slchangct" localSheetId="2">#REF!</definedName>
    <definedName name="slchanght" localSheetId="2">#REF!</definedName>
    <definedName name="slchangHTDL" localSheetId="2">#REF!</definedName>
    <definedName name="slchangHTHH" localSheetId="2">#REF!</definedName>
    <definedName name="slmong1pm" localSheetId="2">#REF!</definedName>
    <definedName name="slmong3pm" localSheetId="2">#REF!</definedName>
    <definedName name="slmongct" localSheetId="2">#REF!</definedName>
    <definedName name="slmonght" localSheetId="2">#REF!</definedName>
    <definedName name="slmongHTDL" localSheetId="2">#REF!</definedName>
    <definedName name="slmongHTHH" localSheetId="2">#REF!</definedName>
    <definedName name="slmongneo1pm" localSheetId="2">#REF!</definedName>
    <definedName name="slmongneo3pm" localSheetId="2">#REF!</definedName>
    <definedName name="slmongneoct" localSheetId="2">#REF!</definedName>
    <definedName name="slmongneoht" localSheetId="2">#REF!</definedName>
    <definedName name="slmongneoHTDL" localSheetId="2">#REF!</definedName>
    <definedName name="slmongneoHTHH" localSheetId="2">#REF!</definedName>
    <definedName name="sltdll1pm" localSheetId="2">#REF!</definedName>
    <definedName name="sltdll3pm" localSheetId="2">#REF!</definedName>
    <definedName name="sltdllct" localSheetId="2">#REF!</definedName>
    <definedName name="sltdllHTDL" localSheetId="2">#REF!</definedName>
    <definedName name="sltdllHTHH" localSheetId="2">#REF!</definedName>
    <definedName name="slxa1pm" localSheetId="2">#REF!</definedName>
    <definedName name="slxa3pm" localSheetId="2">#REF!</definedName>
    <definedName name="slxact" localSheetId="2">#REF!</definedName>
    <definedName name="soc3p" localSheetId="2">#REF!</definedName>
    <definedName name="solieu" localSheetId="2">#REF!</definedName>
    <definedName name="SORT" localSheetId="2">#REF!</definedName>
    <definedName name="SPEC" localSheetId="2">#REF!</definedName>
    <definedName name="SpecialPrice" localSheetId="2" hidden="1">#REF!</definedName>
    <definedName name="SPECSUMMARY" localSheetId="2">#REF!</definedName>
    <definedName name="SPEND" localSheetId="2">#REF!</definedName>
    <definedName name="SS" localSheetId="2">#REF!</definedName>
    <definedName name="st1p" localSheetId="2">#REF!</definedName>
    <definedName name="st3p" localSheetId="2">#REF!</definedName>
    <definedName name="STANDARCOSTAA" localSheetId="2">#REF!</definedName>
    <definedName name="STANDARCOSTC" localSheetId="2">#REF!</definedName>
    <definedName name="STANDARCOSTD" localSheetId="2">#REF!</definedName>
    <definedName name="Start_1" localSheetId="2">#REF!</definedName>
    <definedName name="Start_10" localSheetId="2">#REF!</definedName>
    <definedName name="Start_11" localSheetId="2">#REF!</definedName>
    <definedName name="Start_12" localSheetId="2">#REF!</definedName>
    <definedName name="Start_13" localSheetId="2">#REF!</definedName>
    <definedName name="Start_2" localSheetId="2">#REF!</definedName>
    <definedName name="Start_3" localSheetId="2">#REF!</definedName>
    <definedName name="Start_4" localSheetId="2">#REF!</definedName>
    <definedName name="Start_5" localSheetId="2">#REF!</definedName>
    <definedName name="Start_6" localSheetId="2">#REF!</definedName>
    <definedName name="Start_7" localSheetId="2">#REF!</definedName>
    <definedName name="Start_8" localSheetId="2">#REF!</definedName>
    <definedName name="Start_9" localSheetId="2">#REF!</definedName>
    <definedName name="State" localSheetId="2">#REF!</definedName>
    <definedName name="SU" localSheetId="2">#REF!</definedName>
    <definedName name="SUMMARY" localSheetId="2">#REF!</definedName>
    <definedName name="T" localSheetId="2" hidden="1">#REF!</definedName>
    <definedName name="T_HOP" localSheetId="2">#REF!</definedName>
    <definedName name="T02_DANH_MUC_CONG_VIEC" localSheetId="2">#REF!</definedName>
    <definedName name="T03_BANG_GIA_VAT_LIEU" localSheetId="2">#REF!</definedName>
    <definedName name="T09_DINH_MUC_DU_TOAN" localSheetId="2">#REF!</definedName>
    <definedName name="t101p" localSheetId="2">#REF!</definedName>
    <definedName name="t103p" localSheetId="2">#REF!</definedName>
    <definedName name="t10m" localSheetId="2">#REF!</definedName>
    <definedName name="T10nc" localSheetId="2">#REF!</definedName>
    <definedName name="t10nc1p" localSheetId="2">#REF!</definedName>
    <definedName name="T10vc" localSheetId="2">#REF!</definedName>
    <definedName name="T10vl" localSheetId="2">#REF!</definedName>
    <definedName name="t10vl1p" localSheetId="2">#REF!</definedName>
    <definedName name="t121p" localSheetId="2">#REF!</definedName>
    <definedName name="t123p" localSheetId="2">#REF!</definedName>
    <definedName name="T12nc" localSheetId="2">#REF!</definedName>
    <definedName name="t12nc3p" localSheetId="2">#REF!</definedName>
    <definedName name="T12vc" localSheetId="2">#REF!</definedName>
    <definedName name="T12vl" localSheetId="2">#REF!</definedName>
    <definedName name="t141p" localSheetId="2">#REF!</definedName>
    <definedName name="t143p" localSheetId="2">#REF!</definedName>
    <definedName name="T14nc" localSheetId="2">#REF!</definedName>
    <definedName name="T14vc" localSheetId="2">#REF!</definedName>
    <definedName name="T14vl" localSheetId="2">#REF!</definedName>
    <definedName name="t7m" localSheetId="2">#REF!</definedName>
    <definedName name="t8m" localSheetId="2">#REF!</definedName>
    <definedName name="TA" localSheetId="2">#REF!</definedName>
    <definedName name="TAM" localSheetId="2">TAM</definedName>
    <definedName name="TAMTINH" localSheetId="2">#REF!</definedName>
    <definedName name="tb" localSheetId="2">#REF!</definedName>
    <definedName name="tbl_ProdInfo" localSheetId="2" hidden="1">#REF!</definedName>
    <definedName name="tbtram" localSheetId="2">#REF!</definedName>
    <definedName name="TBXD" localSheetId="2">#REF!</definedName>
    <definedName name="TC" localSheetId="2">#REF!</definedName>
    <definedName name="TC_NHANH1" localSheetId="2">#REF!</definedName>
    <definedName name="td" localSheetId="2">#REF!</definedName>
    <definedName name="td10vl" localSheetId="2">#REF!</definedName>
    <definedName name="td12nc" localSheetId="2">#REF!</definedName>
    <definedName name="TD12vl" localSheetId="2">#REF!</definedName>
    <definedName name="TD1p1nc" localSheetId="2">#REF!</definedName>
    <definedName name="td1p1vc" localSheetId="2">#REF!</definedName>
    <definedName name="TD1p1vl" localSheetId="2">#REF!</definedName>
    <definedName name="TD1p2nc" localSheetId="2">#REF!</definedName>
    <definedName name="TD1p2vc" localSheetId="2">#REF!</definedName>
    <definedName name="TD1p2vl" localSheetId="2">#REF!</definedName>
    <definedName name="TD1pnc" localSheetId="2">#REF!</definedName>
    <definedName name="TD1pvl" localSheetId="2">#REF!</definedName>
    <definedName name="td3p" localSheetId="2">#REF!</definedName>
    <definedName name="TDctnc" localSheetId="2">#REF!</definedName>
    <definedName name="TDctvc" localSheetId="2">#REF!</definedName>
    <definedName name="TDctvl" localSheetId="2">#REF!</definedName>
    <definedName name="tdll1pm" localSheetId="2">#REF!</definedName>
    <definedName name="tdll3pm" localSheetId="2">#REF!</definedName>
    <definedName name="tdllct" localSheetId="2">#REF!</definedName>
    <definedName name="tdllHTDL" localSheetId="2">#REF!</definedName>
    <definedName name="tdllHTHH" localSheetId="2">#REF!</definedName>
    <definedName name="TDmnc" localSheetId="2">#REF!</definedName>
    <definedName name="TDmvc" localSheetId="2">#REF!</definedName>
    <definedName name="TDmvl" localSheetId="2">#REF!</definedName>
    <definedName name="tdnc1p" localSheetId="2">#REF!</definedName>
    <definedName name="tdtr2cnc" localSheetId="2">#REF!</definedName>
    <definedName name="tdtr2cvl" localSheetId="2">#REF!</definedName>
    <definedName name="tdvl1p" localSheetId="2">#REF!</definedName>
    <definedName name="TENCT" localSheetId="2">#REF!</definedName>
    <definedName name="TextRefCopy1" localSheetId="2">#REF!</definedName>
    <definedName name="TextRefCopy10" localSheetId="2">#REF!</definedName>
    <definedName name="TextRefCopy2" localSheetId="2">#REF!</definedName>
    <definedName name="TextRefCopy3" localSheetId="2">#REF!</definedName>
    <definedName name="TextRefCopy4" localSheetId="2">#REF!</definedName>
    <definedName name="TextRefCopy5" localSheetId="2">#REF!</definedName>
    <definedName name="TextRefCopy6" localSheetId="2">#REF!</definedName>
    <definedName name="TextRefCopy7" localSheetId="2">#REF!</definedName>
    <definedName name="TextRefCopy8" localSheetId="2">#REF!</definedName>
    <definedName name="TextRefCopy9" localSheetId="2">#REF!</definedName>
    <definedName name="TG" localSheetId="2">#REF!</definedName>
    <definedName name="THCTAU" localSheetId="2">#REF!</definedName>
    <definedName name="THGO1pnc" localSheetId="2">#REF!</definedName>
    <definedName name="thht" localSheetId="2">#REF!</definedName>
    <definedName name="THI" localSheetId="2">#REF!</definedName>
    <definedName name="thkp3" localSheetId="2">#REF!</definedName>
    <definedName name="THT" localSheetId="2">#REF!</definedName>
    <definedName name="thtt" localSheetId="2">#REF!</definedName>
    <definedName name="Tien" localSheetId="2">#REF!</definedName>
    <definedName name="TienLuong" localSheetId="2">#REF!</definedName>
    <definedName name="TITAN" localSheetId="2">#REF!</definedName>
    <definedName name="TLAC120" localSheetId="2">#REF!</definedName>
    <definedName name="TLAC35" localSheetId="2">#REF!</definedName>
    <definedName name="TLAC50" localSheetId="2">#REF!</definedName>
    <definedName name="TLAC70" localSheetId="2">#REF!</definedName>
    <definedName name="TLAC95" localSheetId="2">#REF!</definedName>
    <definedName name="Tle" localSheetId="2">#REF!</definedName>
    <definedName name="tluong" localSheetId="2">#REF!</definedName>
    <definedName name="TM" localSheetId="2">BTRAM</definedName>
    <definedName name="TNCM" localSheetId="2">#REF!</definedName>
    <definedName name="TONGDUTOAN" localSheetId="2">#REF!</definedName>
    <definedName name="TOP" localSheetId="2">#REF!</definedName>
    <definedName name="total" localSheetId="2">#REF!</definedName>
    <definedName name="totald" localSheetId="2">#REF!</definedName>
    <definedName name="Totales" localSheetId="2">#REF!,#REF!,#REF!,#REF!</definedName>
    <definedName name="Totales2" localSheetId="2">#REF!,#REF!,#REF!,#REF!,#REF!</definedName>
    <definedName name="TPLRP" localSheetId="2">#REF!</definedName>
    <definedName name="Tra_DM_su_dung" localSheetId="2">#REF!</definedName>
    <definedName name="Tra_don_gia_KS" localSheetId="2">#REF!</definedName>
    <definedName name="Tra_DTCT" localSheetId="2">#REF!</definedName>
    <definedName name="Tra_tim_hang_mucPT_trung" localSheetId="2">#REF!</definedName>
    <definedName name="Tra_TL" localSheetId="2">#REF!</definedName>
    <definedName name="Tra_ty_le2" localSheetId="2">#REF!</definedName>
    <definedName name="Tra_ty_le3" localSheetId="2">#REF!</definedName>
    <definedName name="Tra_ty_le4" localSheetId="2">#REF!</definedName>
    <definedName name="Tra_ty_le5" localSheetId="2">#REF!</definedName>
    <definedName name="TRADE2" localSheetId="2">#REF!</definedName>
    <definedName name="TRAM" localSheetId="2">#REF!</definedName>
    <definedName name="TT_1P" localSheetId="2">#REF!</definedName>
    <definedName name="TT_3p" localSheetId="2">#REF!</definedName>
    <definedName name="ttbt" localSheetId="2">#REF!</definedName>
    <definedName name="TTDD" localSheetId="2">#REF!</definedName>
    <definedName name="TTDDCT3p" localSheetId="2">#REF!</definedName>
    <definedName name="tthi" localSheetId="2">#REF!</definedName>
    <definedName name="ttronmk" localSheetId="2">#REF!</definedName>
    <definedName name="tttt" localSheetId="2">#REF!</definedName>
    <definedName name="tv75nc" localSheetId="2">#REF!</definedName>
    <definedName name="tv75vl" localSheetId="2">#REF!</definedName>
    <definedName name="TXL" localSheetId="2">TXL</definedName>
    <definedName name="ty_le" localSheetId="2">#REF!</definedName>
    <definedName name="ty_le_BTN" localSheetId="2">#REF!</definedName>
    <definedName name="Ty_le1" localSheetId="2">#REF!</definedName>
    <definedName name="UFPrn20040307090525" localSheetId="2">#REF!</definedName>
    <definedName name="UFPrn20040726091933" localSheetId="2">#REF!</definedName>
    <definedName name="UFPrn20040812141748" localSheetId="2">#REF!</definedName>
    <definedName name="UFPrn20040812141839" localSheetId="2">#REF!</definedName>
    <definedName name="UFPrn20040907140125" localSheetId="2">#REF!</definedName>
    <definedName name="UFPrn20040908134652" localSheetId="2">#REF!</definedName>
    <definedName name="UFPrn20040908142005" localSheetId="2">#REF!</definedName>
    <definedName name="UFPrn20040908194024" localSheetId="2">#REF!</definedName>
    <definedName name="UU" localSheetId="2">#REF!</definedName>
    <definedName name="Value0" localSheetId="2">#REF!</definedName>
    <definedName name="Value1" localSheetId="2">#REF!</definedName>
    <definedName name="Value10" localSheetId="2">#REF!</definedName>
    <definedName name="Value11" localSheetId="2">#REF!</definedName>
    <definedName name="Value12" localSheetId="2">#REF!</definedName>
    <definedName name="Value13" localSheetId="2">#REF!</definedName>
    <definedName name="Value14" localSheetId="2">#REF!</definedName>
    <definedName name="Value15" localSheetId="2">#REF!</definedName>
    <definedName name="Value16" localSheetId="2">#REF!</definedName>
    <definedName name="Value17" localSheetId="2">#REF!</definedName>
    <definedName name="Value18" localSheetId="2">#REF!</definedName>
    <definedName name="Value19" localSheetId="2">#REF!</definedName>
    <definedName name="Value2" localSheetId="2">#REF!</definedName>
    <definedName name="Value20" localSheetId="2">#REF!</definedName>
    <definedName name="Value21" localSheetId="2">#REF!</definedName>
    <definedName name="Value22" localSheetId="2">#REF!</definedName>
    <definedName name="Value23" localSheetId="2">#REF!</definedName>
    <definedName name="Value24" localSheetId="2">#REF!</definedName>
    <definedName name="Value25" localSheetId="2">#REF!</definedName>
    <definedName name="Value26" localSheetId="2">#REF!</definedName>
    <definedName name="Value27" localSheetId="2">#REF!</definedName>
    <definedName name="Value28" localSheetId="2">#REF!</definedName>
    <definedName name="Value29" localSheetId="2">#REF!</definedName>
    <definedName name="Value3" localSheetId="2">#REF!</definedName>
    <definedName name="Value30" localSheetId="2">#REF!</definedName>
    <definedName name="Value31" localSheetId="2">#REF!</definedName>
    <definedName name="Value32" localSheetId="2">#REF!</definedName>
    <definedName name="Value33" localSheetId="2">#REF!</definedName>
    <definedName name="Value34" localSheetId="2">#REF!</definedName>
    <definedName name="Value35" localSheetId="2">#REF!</definedName>
    <definedName name="Value36" localSheetId="2">#REF!</definedName>
    <definedName name="Value37" localSheetId="2">#REF!</definedName>
    <definedName name="Value38" localSheetId="2">#REF!</definedName>
    <definedName name="Value39" localSheetId="2">#REF!</definedName>
    <definedName name="Value4" localSheetId="2">#REF!</definedName>
    <definedName name="Value40" localSheetId="2">#REF!</definedName>
    <definedName name="Value41" localSheetId="2">#REF!</definedName>
    <definedName name="Value42" localSheetId="2">#REF!</definedName>
    <definedName name="Value43" localSheetId="2">#REF!</definedName>
    <definedName name="Value44" localSheetId="2">#REF!</definedName>
    <definedName name="Value45" localSheetId="2">#REF!</definedName>
    <definedName name="Value46" localSheetId="2">#REF!</definedName>
    <definedName name="Value47" localSheetId="2">#REF!</definedName>
    <definedName name="Value48" localSheetId="2">#REF!</definedName>
    <definedName name="Value49" localSheetId="2">#REF!</definedName>
    <definedName name="Value5" localSheetId="2">#REF!</definedName>
    <definedName name="Value50" localSheetId="2">#REF!</definedName>
    <definedName name="Value51" localSheetId="2">#REF!</definedName>
    <definedName name="Value52" localSheetId="2">#REF!</definedName>
    <definedName name="Value53" localSheetId="2">#REF!</definedName>
    <definedName name="Value54" localSheetId="2">#REF!</definedName>
    <definedName name="Value55" localSheetId="2">#REF!</definedName>
    <definedName name="Value6" localSheetId="2">#REF!</definedName>
    <definedName name="Value7" localSheetId="2">#REF!</definedName>
    <definedName name="Value8" localSheetId="2">#REF!</definedName>
    <definedName name="Value9" localSheetId="2">#REF!</definedName>
    <definedName name="VARIINST" localSheetId="2">#REF!</definedName>
    <definedName name="VARIPURC" localSheetId="2">#REF!</definedName>
    <definedName name="Vat_tu" localSheetId="2">#REF!</definedName>
    <definedName name="vbtchongnuocm300" localSheetId="2">#REF!</definedName>
    <definedName name="vbtm150" localSheetId="2">#REF!</definedName>
    <definedName name="vbtm300" localSheetId="2">#REF!</definedName>
    <definedName name="vbtm400" localSheetId="2">#REF!</definedName>
    <definedName name="VC" localSheetId="2">#REF!</definedName>
    <definedName name="vccot" localSheetId="2">#REF!</definedName>
    <definedName name="VCDD1P" localSheetId="2">#REF!</definedName>
    <definedName name="VCDD3p" localSheetId="2">#REF!</definedName>
    <definedName name="VCDDCT3p" localSheetId="2">#REF!</definedName>
    <definedName name="VCDDMBA" localSheetId="2">#REF!</definedName>
    <definedName name="VCHT" localSheetId="2">#REF!</definedName>
    <definedName name="VCPKHTK" localSheetId="2">#REF!</definedName>
    <definedName name="vctb" localSheetId="2">#REF!</definedName>
    <definedName name="VCVBT1" localSheetId="2">#REF!</definedName>
    <definedName name="VCVBT2" localSheetId="2">#REF!</definedName>
    <definedName name="vd3p" localSheetId="2">#REF!</definedName>
    <definedName name="vkcauthang" localSheetId="2">#REF!</definedName>
    <definedName name="vksan" localSheetId="2">#REF!</definedName>
    <definedName name="vl" localSheetId="2">#REF!</definedName>
    <definedName name="VL1P" localSheetId="2">#REF!</definedName>
    <definedName name="VL3P" localSheetId="2">#REF!</definedName>
    <definedName name="Vlcap0.7" localSheetId="2">#REF!</definedName>
    <definedName name="VLcap1" localSheetId="2">#REF!</definedName>
    <definedName name="VLCT3p" localSheetId="2">#REF!</definedName>
    <definedName name="vldn400" localSheetId="2">#REF!</definedName>
    <definedName name="vldn600" localSheetId="2">#REF!</definedName>
    <definedName name="vltram" localSheetId="2">#REF!</definedName>
    <definedName name="vr3p" localSheetId="2">#REF!</definedName>
    <definedName name="VT" localSheetId="2">#REF!</definedName>
    <definedName name="W" localSheetId="2">#REF!</definedName>
    <definedName name="whatever" localSheetId="2">#REF!</definedName>
    <definedName name="WU" localSheetId="2">#REF!</definedName>
    <definedName name="WUJIN" localSheetId="2">#REF!</definedName>
    <definedName name="WW" localSheetId="2">#REF!</definedName>
    <definedName name="WX" localSheetId="2">#REF!</definedName>
    <definedName name="WXC" localSheetId="2">#REF!</definedName>
    <definedName name="x" localSheetId="2" hidden="1">#REF!</definedName>
    <definedName name="X1pFCOnc" localSheetId="2">#REF!</definedName>
    <definedName name="X1pFCOvc" localSheetId="2">#REF!</definedName>
    <definedName name="X1pFCOvl" localSheetId="2">#REF!</definedName>
    <definedName name="X1pIGnc" localSheetId="2">#REF!</definedName>
    <definedName name="X1pIGvc" localSheetId="2">#REF!</definedName>
    <definedName name="X1pIGvl" localSheetId="2">#REF!</definedName>
    <definedName name="x1pind" localSheetId="2">#REF!</definedName>
    <definedName name="X1pINDnc" localSheetId="2">#REF!</definedName>
    <definedName name="X1pINDvc" localSheetId="2">#REF!</definedName>
    <definedName name="X1pINDvl" localSheetId="2">#REF!</definedName>
    <definedName name="x1ping" localSheetId="2">#REF!</definedName>
    <definedName name="X1pINGnc" localSheetId="2">#REF!</definedName>
    <definedName name="X1pINGvc" localSheetId="2">#REF!</definedName>
    <definedName name="X1pINGvl" localSheetId="2">#REF!</definedName>
    <definedName name="x1pint" localSheetId="2">#REF!</definedName>
    <definedName name="X1pINTnc" localSheetId="2">#REF!</definedName>
    <definedName name="X1pINTvc" localSheetId="2">#REF!</definedName>
    <definedName name="X1pINTvl" localSheetId="2">#REF!</definedName>
    <definedName name="X1pITnc" localSheetId="2">#REF!</definedName>
    <definedName name="X1pITvc" localSheetId="2">#REF!</definedName>
    <definedName name="X1pITvl" localSheetId="2">#REF!</definedName>
    <definedName name="xa1pm" localSheetId="2">#REF!</definedName>
    <definedName name="xa3pm" localSheetId="2">#REF!</definedName>
    <definedName name="xact" localSheetId="2">#REF!</definedName>
    <definedName name="xfco" localSheetId="2">#REF!</definedName>
    <definedName name="xfco3p" localSheetId="2">#REF!</definedName>
    <definedName name="XFCOnc" localSheetId="2">#REF!</definedName>
    <definedName name="xfcotnc" localSheetId="2">#REF!</definedName>
    <definedName name="xfcotvl" localSheetId="2">#REF!</definedName>
    <definedName name="XFCOvc" localSheetId="2">#REF!</definedName>
    <definedName name="XFCOvl" localSheetId="2">#REF!</definedName>
    <definedName name="xh" localSheetId="2">#REF!</definedName>
    <definedName name="xhn" localSheetId="2">#REF!</definedName>
    <definedName name="xig" localSheetId="2">#REF!</definedName>
    <definedName name="xig1" localSheetId="2">#REF!</definedName>
    <definedName name="XIG1nc" localSheetId="2">#REF!</definedName>
    <definedName name="xig1p" localSheetId="2">#REF!</definedName>
    <definedName name="XIG1vl" localSheetId="2">#REF!</definedName>
    <definedName name="xig3p" localSheetId="2">#REF!</definedName>
    <definedName name="XIGnc" localSheetId="2">#REF!</definedName>
    <definedName name="XIGvc" localSheetId="2">#REF!</definedName>
    <definedName name="XIGvl" localSheetId="2">#REF!</definedName>
    <definedName name="xin" localSheetId="2">#REF!</definedName>
    <definedName name="xin190" localSheetId="2">#REF!</definedName>
    <definedName name="xin1903p" localSheetId="2">#REF!</definedName>
    <definedName name="XIN190nc" localSheetId="2">#REF!</definedName>
    <definedName name="XIN190vc" localSheetId="2">#REF!</definedName>
    <definedName name="XIN190vl" localSheetId="2">#REF!</definedName>
    <definedName name="xin3p" localSheetId="2">#REF!</definedName>
    <definedName name="xind" localSheetId="2">#REF!</definedName>
    <definedName name="xind1p" localSheetId="2">#REF!</definedName>
    <definedName name="xind3p" localSheetId="2">#REF!</definedName>
    <definedName name="XINDnc" localSheetId="2">#REF!</definedName>
    <definedName name="xindnc1p" localSheetId="2">#REF!</definedName>
    <definedName name="XINDvc" localSheetId="2">#REF!</definedName>
    <definedName name="XINDvl" localSheetId="2">#REF!</definedName>
    <definedName name="xindvl1p" localSheetId="2">#REF!</definedName>
    <definedName name="xing1p" localSheetId="2">#REF!</definedName>
    <definedName name="xingnc1p" localSheetId="2">#REF!</definedName>
    <definedName name="xingvl1p" localSheetId="2">#REF!</definedName>
    <definedName name="XINnc" localSheetId="2">#REF!</definedName>
    <definedName name="xint1p" localSheetId="2">#REF!</definedName>
    <definedName name="XINvc" localSheetId="2">#REF!</definedName>
    <definedName name="XINvl" localSheetId="2">#REF!</definedName>
    <definedName name="xit" localSheetId="2">#REF!</definedName>
    <definedName name="xit1" localSheetId="2">#REF!</definedName>
    <definedName name="XIT1nc" localSheetId="2">#REF!</definedName>
    <definedName name="xit1p" localSheetId="2">#REF!</definedName>
    <definedName name="XIT1vl" localSheetId="2">#REF!</definedName>
    <definedName name="xit23p" localSheetId="2">#REF!</definedName>
    <definedName name="xit3p" localSheetId="2">#REF!</definedName>
    <definedName name="XITnc" localSheetId="2">#REF!</definedName>
    <definedName name="XITvc" localSheetId="2">#REF!</definedName>
    <definedName name="XITvl" localSheetId="2">#REF!</definedName>
    <definedName name="XK" localSheetId="2">#REF!</definedName>
    <definedName name="xlbs" localSheetId="2">#REF!</definedName>
    <definedName name="xmcax" localSheetId="2">#REF!</definedName>
    <definedName name="xn" localSheetId="2">#REF!</definedName>
    <definedName name="year" localSheetId="2">#REF!</definedName>
    <definedName name="YH" localSheetId="2">#REF!</definedName>
    <definedName name="YI" localSheetId="2">#REF!</definedName>
    <definedName name="YINIANCHUKU" localSheetId="2">#REF!</definedName>
    <definedName name="YS" localSheetId="2">#REF!</definedName>
    <definedName name="YYY" localSheetId="2">#REF!</definedName>
    <definedName name="yyyy" localSheetId="2">#REF!</definedName>
    <definedName name="Z" localSheetId="2" hidden="1">#REF!</definedName>
    <definedName name="ZEROFROHS" localSheetId="2">#REF!</definedName>
    <definedName name="Zip" localSheetId="2">#REF!</definedName>
    <definedName name="ZXD" localSheetId="2">#REF!</definedName>
    <definedName name="ZYX" localSheetId="2">#REF!</definedName>
    <definedName name="ZZZ" localSheetId="2">#REF!</definedName>
    <definedName name="啊" localSheetId="2">#REF!</definedName>
    <definedName name="部门" localSheetId="2">#REF!</definedName>
    <definedName name="财力" localSheetId="2">#REF!</definedName>
    <definedName name="仓库" localSheetId="2">#REF!</definedName>
    <definedName name="差旅费12" localSheetId="2">#REF!</definedName>
    <definedName name="产品入库序时簿" localSheetId="2">#REF!</definedName>
    <definedName name="车间料房" localSheetId="2">#REF!</definedName>
    <definedName name="车间料房分析" localSheetId="2">#REF!</definedName>
    <definedName name="处置固资、无资和其资而收回的现金净额" localSheetId="2">#REF!</definedName>
    <definedName name="存货净值年初数" localSheetId="2">#REF!</definedName>
    <definedName name="存货净值期末数" localSheetId="2">#REF!</definedName>
    <definedName name="存货明细___1_原材料_" localSheetId="2">#REF!</definedName>
    <definedName name="存货收发存汇总表" localSheetId="2">#REF!</definedName>
    <definedName name="大幅度" localSheetId="2">#REF!</definedName>
    <definedName name="当前" localSheetId="2">#REF!</definedName>
    <definedName name="罚款收入" localSheetId="2">#REF!</definedName>
    <definedName name="分队发送" localSheetId="2">#REF!</definedName>
    <definedName name="分析" localSheetId="2">#REF!</definedName>
    <definedName name="固定资产" localSheetId="2">#REF!</definedName>
    <definedName name="固定资产清单" localSheetId="2">#REF!</definedName>
    <definedName name="固定资产折旧表" localSheetId="2">#REF!</definedName>
    <definedName name="管理No." localSheetId="2">#REF!</definedName>
    <definedName name="规格" localSheetId="2">#REF!</definedName>
    <definedName name="核算项目明细账_555_02" localSheetId="2">#REF!</definedName>
    <definedName name="核算项目余额表" localSheetId="2">#REF!</definedName>
    <definedName name="汇率" localSheetId="2">#REF!</definedName>
    <definedName name="汇总" localSheetId="2">#REF!</definedName>
    <definedName name="会计分录序时簿" localSheetId="2">#REF!</definedName>
    <definedName name="加班单19" localSheetId="2">#REF!</definedName>
    <definedName name="监察" localSheetId="2">#REF!</definedName>
    <definedName name="結果３" localSheetId="2">#REF!</definedName>
    <definedName name="結果の要約" localSheetId="2">#REF!</definedName>
    <definedName name="結論" localSheetId="2">#REF!</definedName>
    <definedName name="今後の展開" localSheetId="2">#REF!</definedName>
    <definedName name="経歴" localSheetId="2">#REF!</definedName>
    <definedName name="科目余额表" localSheetId="2">#REF!</definedName>
    <definedName name="库___存" localSheetId="2">#REF!</definedName>
    <definedName name="库存呆滞料分析表" localSheetId="2">#REF!</definedName>
    <definedName name="判定" localSheetId="2">#REF!</definedName>
    <definedName name="其他出库序时簿" localSheetId="2">#REF!</definedName>
    <definedName name="其他业务收入" localSheetId="2">#REF!</definedName>
    <definedName name="其他应付款年初数" localSheetId="2">#REF!</definedName>
    <definedName name="其他应付款期末数" localSheetId="2">#REF!</definedName>
    <definedName name="其他应收款净额年初数" localSheetId="2">#REF!</definedName>
    <definedName name="其他应收款净额期末数" localSheetId="2">#REF!</definedName>
    <definedName name="其他应收款年初数" localSheetId="2">#REF!</definedName>
    <definedName name="其他应收款期末数" localSheetId="2">#REF!</definedName>
    <definedName name="请选择" localSheetId="2">#REF!</definedName>
    <definedName name="全部末级余额" localSheetId="2">#REF!</definedName>
    <definedName name="確認項目" localSheetId="2">#REF!</definedName>
    <definedName name="入力２" localSheetId="2">#REF!</definedName>
    <definedName name="社名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领料汇总" localSheetId="2">#REF!</definedName>
    <definedName name="生产领料序时簿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试算平衡表" localSheetId="2">#REF!</definedName>
    <definedName name="是" localSheetId="2">#REF!</definedName>
    <definedName name="数量金额总账" localSheetId="2">#REF!</definedName>
    <definedName name="外购入库序时簿" localSheetId="2">#REF!</definedName>
    <definedName name="外协厂监查指导4" localSheetId="2">#REF!</definedName>
    <definedName name="外协厂监察指导" localSheetId="2">#REF!</definedName>
    <definedName name="往来对账单" localSheetId="2">#REF!</definedName>
    <definedName name="委外加工发出序时簿" localSheetId="2">#REF!</definedName>
    <definedName name="物料代码0503" localSheetId="2">#REF!</definedName>
    <definedName name="物料收发汇总表" localSheetId="2">#REF!</definedName>
    <definedName name="物料收发明细表" localSheetId="2">#REF!</definedName>
    <definedName name="销售出库汇总表" localSheetId="2">#REF!</definedName>
    <definedName name="销售出库序时簿" localSheetId="2">#REF!</definedName>
    <definedName name="新" localSheetId="2">#REF!</definedName>
    <definedName name="仪器盘点" localSheetId="2">#REF!</definedName>
    <definedName name="营业外收入" localSheetId="2">#REF!</definedName>
    <definedName name="应付票据期末数" localSheetId="2">#REF!</definedName>
    <definedName name="应付账款期末数" localSheetId="2">#REF!</definedName>
    <definedName name="应会" localSheetId="2">#REF!</definedName>
    <definedName name="应收款项净额年初数" localSheetId="2">#REF!</definedName>
    <definedName name="应收票据年初数" localSheetId="2">#REF!</definedName>
    <definedName name="应收票据期末数" localSheetId="2">#REF!</definedName>
    <definedName name="应收账款净额年初数" localSheetId="2">#REF!</definedName>
    <definedName name="应收账款净额期末数" localSheetId="2">#REF!</definedName>
    <definedName name="应收账款年初数" localSheetId="2">#REF!</definedName>
    <definedName name="应收账款期末数" localSheetId="2">#REF!</definedName>
    <definedName name="预付账款期末数" localSheetId="2">#REF!</definedName>
    <definedName name="预收账款年初数" localSheetId="2">#REF!</definedName>
    <definedName name="预收账款期末数" localSheetId="2">#REF!</definedName>
    <definedName name="招待费12" localSheetId="2">#REF!</definedName>
    <definedName name="中国" localSheetId="2">#REF!</definedName>
    <definedName name="主营业务收入净额" localSheetId="2">#REF!</definedName>
    <definedName name="수량10월" localSheetId="2">#REF!</definedName>
    <definedName name="수량11월" localSheetId="2">#REF!</definedName>
    <definedName name="수량12월" localSheetId="2">#REF!</definedName>
    <definedName name="수량1월" localSheetId="2">#REF!</definedName>
    <definedName name="수량4" localSheetId="2">#REF!,#REF!,#REF!,#REF!</definedName>
    <definedName name="전" localSheetId="2">#REF!</definedName>
    <definedName name="전제2" localSheetId="2" hidden="1">#REF!</definedName>
    <definedName name="주택사업본부" localSheetId="2">#REF!</definedName>
    <definedName name="철구사업본부" localSheetId="2">#REF!</definedName>
    <definedName name="NHAÂN_COÂNG" localSheetId="14">BTRAM</definedName>
    <definedName name="TM" localSheetId="14">BTRAM</definedName>
    <definedName name="_xlnm.Print_Titles" localSheetId="10">汨罗万容2024年4季度拆解产物产生、处理量明细表!$1:$4</definedName>
    <definedName name="_xlnm.Print_Area" localSheetId="10">汨罗万容2024年4季度拆解产物产生、处理量明细表!$A$1:$G$213</definedName>
    <definedName name="NHAÂN_COÂNG" localSheetId="11">BTRAM</definedName>
    <definedName name="TM" localSheetId="11">BTRAM</definedName>
    <definedName name="_xlnm.Print_Titles" localSheetId="11">'附表5-2024年4季度拆解产物产生、处理量明细表 (2)'!$1:$4</definedName>
    <definedName name="_xlnm.Print_Area" localSheetId="11">'附表5-2024年4季度拆解产物产生、处理量明细表 (2)'!$A$1:$G$115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L3" authorId="0">
      <text>
        <r>
          <rPr>
            <sz val="9"/>
            <rFont val="宋体"/>
            <charset val="134"/>
          </rPr>
          <t xml:space="preserve">=印刷电路板实际产生量/（单台平均重量*物料系数）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G3" authorId="0">
      <text>
        <r>
          <rPr>
            <sz val="9"/>
            <rFont val="微软雅黑"/>
            <charset val="134"/>
          </rPr>
          <t xml:space="preserve">负数表示拆解后重量减少。
</t>
        </r>
      </text>
    </comment>
    <comment ref="I3" authorId="0">
      <text>
        <r>
          <rPr>
            <sz val="9"/>
            <rFont val="微软雅黑"/>
            <charset val="134"/>
          </rPr>
          <t xml:space="preserve">备注：屏玻璃指CRT彩色屏玻璃或CRT黑白屏玻璃。
</t>
        </r>
      </text>
    </comment>
    <comment ref="J3" authorId="0">
      <text>
        <r>
          <rPr>
            <sz val="9"/>
            <rFont val="微软雅黑"/>
            <charset val="134"/>
          </rPr>
          <t xml:space="preserve">备注：锥玻璃指CRT彩色锥玻璃或CRT黑白锥玻璃。
</t>
        </r>
      </text>
    </comment>
    <comment ref="K3" authorId="0">
      <text>
        <r>
          <rPr>
            <sz val="9"/>
            <rFont val="微软雅黑"/>
            <charset val="134"/>
          </rPr>
          <t xml:space="preserve">只针对彩色电视机
</t>
        </r>
      </text>
    </comment>
  </commentList>
</comments>
</file>

<file path=xl/sharedStrings.xml><?xml version="1.0" encoding="utf-8"?>
<sst xmlns="http://schemas.openxmlformats.org/spreadsheetml/2006/main" count="5241" uniqueCount="920">
  <si>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</si>
  <si>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季度废弃电器电子产品收购明细表</t>
    </r>
  </si>
  <si>
    <r>
      <rPr>
        <sz val="10"/>
        <color indexed="8"/>
        <rFont val="宋体"/>
        <charset val="134"/>
      </rPr>
      <t>废弃电器名称</t>
    </r>
  </si>
  <si>
    <r>
      <rPr>
        <sz val="10"/>
        <color indexed="8"/>
        <rFont val="宋体"/>
        <charset val="134"/>
      </rPr>
      <t>型号</t>
    </r>
  </si>
  <si>
    <r>
      <rPr>
        <sz val="10"/>
        <color rgb="FF000000"/>
        <rFont val="宋体"/>
        <charset val="134"/>
      </rPr>
      <t>回收企业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个人名称</t>
    </r>
  </si>
  <si>
    <r>
      <rPr>
        <sz val="10"/>
        <color indexed="8"/>
        <rFont val="宋体"/>
        <charset val="134"/>
      </rPr>
      <t>接收数量</t>
    </r>
  </si>
  <si>
    <r>
      <rPr>
        <sz val="10"/>
        <color indexed="8"/>
        <rFont val="宋体"/>
        <charset val="134"/>
      </rPr>
      <t>台</t>
    </r>
  </si>
  <si>
    <r>
      <rPr>
        <sz val="10"/>
        <color indexed="8"/>
        <rFont val="宋体"/>
        <charset val="134"/>
      </rPr>
      <t>吨</t>
    </r>
  </si>
  <si>
    <r>
      <rPr>
        <sz val="10"/>
        <rFont val="Times New Roman"/>
        <charset val="0"/>
      </rPr>
      <t>CRT</t>
    </r>
    <r>
      <rPr>
        <sz val="10"/>
        <rFont val="宋体"/>
        <charset val="134"/>
      </rPr>
      <t>黑白电视机</t>
    </r>
  </si>
  <si>
    <r>
      <rPr>
        <sz val="10"/>
        <rFont val="Times New Roman"/>
        <charset val="0"/>
      </rPr>
      <t>21</t>
    </r>
    <r>
      <rPr>
        <sz val="10"/>
        <rFont val="宋体"/>
        <charset val="134"/>
      </rPr>
      <t>寸及以下</t>
    </r>
  </si>
  <si>
    <r>
      <rPr>
        <sz val="10"/>
        <color theme="1"/>
        <rFont val="宋体"/>
        <charset val="134"/>
      </rPr>
      <t>湖南蓝岛再生资源回收有限公司</t>
    </r>
  </si>
  <si>
    <r>
      <rPr>
        <sz val="10"/>
        <color theme="1"/>
        <rFont val="宋体"/>
        <charset val="134"/>
      </rPr>
      <t>汨罗市齐汇再生资源回收有限公司</t>
    </r>
  </si>
  <si>
    <r>
      <rPr>
        <sz val="10"/>
        <rFont val="Times New Roman"/>
        <charset val="0"/>
      </rPr>
      <t>CRT</t>
    </r>
    <r>
      <rPr>
        <sz val="10"/>
        <rFont val="宋体"/>
        <charset val="134"/>
      </rPr>
      <t>彩色电视机</t>
    </r>
  </si>
  <si>
    <r>
      <rPr>
        <sz val="10"/>
        <rFont val="宋体"/>
        <charset val="134"/>
      </rPr>
      <t>废电视机</t>
    </r>
    <r>
      <rPr>
        <sz val="10"/>
        <rFont val="Times New Roman"/>
        <charset val="0"/>
      </rPr>
      <t>-1</t>
    </r>
  </si>
  <si>
    <r>
      <rPr>
        <sz val="10"/>
        <rFont val="宋体"/>
        <charset val="134"/>
      </rPr>
      <t>小计</t>
    </r>
  </si>
  <si>
    <r>
      <rPr>
        <sz val="10"/>
        <rFont val="Times New Roman"/>
        <charset val="0"/>
      </rPr>
      <t>25</t>
    </r>
    <r>
      <rPr>
        <sz val="10"/>
        <rFont val="宋体"/>
        <charset val="134"/>
      </rPr>
      <t>寸及以上</t>
    </r>
  </si>
  <si>
    <r>
      <rPr>
        <sz val="10"/>
        <rFont val="宋体"/>
        <charset val="134"/>
      </rPr>
      <t>液晶电视机</t>
    </r>
  </si>
  <si>
    <r>
      <rPr>
        <sz val="10"/>
        <rFont val="宋体"/>
        <charset val="134"/>
      </rPr>
      <t>废电视机</t>
    </r>
    <r>
      <rPr>
        <sz val="10"/>
        <rFont val="Times New Roman"/>
        <charset val="0"/>
      </rPr>
      <t>-2</t>
    </r>
  </si>
  <si>
    <r>
      <rPr>
        <sz val="10"/>
        <rFont val="宋体"/>
        <charset val="134"/>
      </rPr>
      <t>废洗衣机</t>
    </r>
  </si>
  <si>
    <r>
      <rPr>
        <sz val="10"/>
        <rFont val="宋体"/>
        <charset val="134"/>
      </rPr>
      <t>单缸</t>
    </r>
  </si>
  <si>
    <r>
      <rPr>
        <sz val="10"/>
        <color theme="1"/>
        <rFont val="宋体"/>
        <charset val="0"/>
      </rPr>
      <t>汨罗市齐汇再生资源回收有限公司</t>
    </r>
  </si>
  <si>
    <r>
      <rPr>
        <sz val="10"/>
        <color theme="1"/>
        <rFont val="宋体"/>
        <charset val="0"/>
      </rPr>
      <t>湖南蓝岛再生资源回收有限公司</t>
    </r>
  </si>
  <si>
    <r>
      <rPr>
        <sz val="10"/>
        <rFont val="宋体"/>
        <charset val="134"/>
      </rPr>
      <t>废洗衣机</t>
    </r>
    <r>
      <rPr>
        <sz val="10"/>
        <rFont val="Times New Roman"/>
        <charset val="0"/>
      </rPr>
      <t>-1</t>
    </r>
  </si>
  <si>
    <r>
      <rPr>
        <sz val="10"/>
        <rFont val="宋体"/>
        <charset val="134"/>
      </rPr>
      <t>双缸</t>
    </r>
    <r>
      <rPr>
        <sz val="10"/>
        <rFont val="Times New Roman"/>
        <charset val="0"/>
      </rPr>
      <t>\</t>
    </r>
    <r>
      <rPr>
        <sz val="10"/>
        <rFont val="宋体"/>
        <charset val="134"/>
      </rPr>
      <t>全自动</t>
    </r>
    <r>
      <rPr>
        <sz val="10"/>
        <rFont val="Times New Roman"/>
        <charset val="0"/>
      </rPr>
      <t>\</t>
    </r>
    <r>
      <rPr>
        <sz val="10"/>
        <rFont val="宋体"/>
        <charset val="134"/>
      </rPr>
      <t>滚筒</t>
    </r>
  </si>
  <si>
    <r>
      <rPr>
        <sz val="10"/>
        <rFont val="宋体"/>
        <charset val="134"/>
      </rPr>
      <t>废洗衣机</t>
    </r>
    <r>
      <rPr>
        <sz val="10"/>
        <rFont val="Times New Roman"/>
        <charset val="0"/>
      </rPr>
      <t>-2</t>
    </r>
  </si>
  <si>
    <r>
      <rPr>
        <sz val="10"/>
        <rFont val="宋体"/>
        <charset val="134"/>
      </rPr>
      <t>废冰箱</t>
    </r>
  </si>
  <si>
    <r>
      <rPr>
        <sz val="10"/>
        <rFont val="宋体"/>
        <charset val="134"/>
      </rPr>
      <t>有氟冰箱</t>
    </r>
  </si>
  <si>
    <t>汨罗市齐汇再生资源回收有限公司</t>
  </si>
  <si>
    <r>
      <rPr>
        <sz val="10"/>
        <rFont val="宋体"/>
        <charset val="134"/>
      </rPr>
      <t>无氟冰箱</t>
    </r>
  </si>
  <si>
    <r>
      <rPr>
        <sz val="10"/>
        <rFont val="宋体"/>
        <charset val="134"/>
      </rPr>
      <t>废液晶电脑显示器</t>
    </r>
  </si>
  <si>
    <r>
      <rPr>
        <sz val="10"/>
        <rFont val="宋体"/>
        <charset val="0"/>
      </rPr>
      <t>湖南蓝岛再生资源回收有限公司</t>
    </r>
  </si>
  <si>
    <r>
      <rPr>
        <sz val="10"/>
        <rFont val="宋体"/>
        <charset val="134"/>
      </rPr>
      <t>废台式电脑主机</t>
    </r>
  </si>
  <si>
    <r>
      <rPr>
        <sz val="10"/>
        <rFont val="宋体"/>
        <charset val="134"/>
      </rPr>
      <t>废空调</t>
    </r>
  </si>
  <si>
    <r>
      <rPr>
        <sz val="10"/>
        <rFont val="宋体"/>
        <charset val="134"/>
      </rPr>
      <t>窗机</t>
    </r>
  </si>
  <si>
    <r>
      <rPr>
        <sz val="10"/>
        <rFont val="宋体"/>
        <charset val="134"/>
      </rPr>
      <t>内机</t>
    </r>
  </si>
  <si>
    <r>
      <rPr>
        <sz val="10"/>
        <rFont val="宋体"/>
        <charset val="134"/>
      </rPr>
      <t>立式机</t>
    </r>
  </si>
  <si>
    <r>
      <rPr>
        <sz val="10"/>
        <rFont val="宋体"/>
        <charset val="0"/>
      </rPr>
      <t>汨罗市齐汇再生资源回收有限公司</t>
    </r>
  </si>
  <si>
    <r>
      <rPr>
        <sz val="10"/>
        <color indexed="8"/>
        <rFont val="宋体"/>
        <charset val="134"/>
      </rPr>
      <t>外机</t>
    </r>
  </si>
  <si>
    <r>
      <rPr>
        <b/>
        <sz val="10"/>
        <rFont val="宋体"/>
        <charset val="134"/>
      </rPr>
      <t>合计</t>
    </r>
  </si>
  <si>
    <r>
      <rPr>
        <b/>
        <sz val="16"/>
        <rFont val="Times New Roman"/>
        <charset val="0"/>
      </rPr>
      <t>2023</t>
    </r>
    <r>
      <rPr>
        <b/>
        <sz val="16"/>
        <rFont val="宋体"/>
        <charset val="0"/>
      </rPr>
      <t>年第</t>
    </r>
    <r>
      <rPr>
        <b/>
        <sz val="16"/>
        <rFont val="Times New Roman"/>
        <charset val="0"/>
      </rPr>
      <t>2</t>
    </r>
    <r>
      <rPr>
        <b/>
        <sz val="16"/>
        <rFont val="宋体"/>
        <charset val="0"/>
      </rPr>
      <t>季度废弃电器电子产品收购明细表</t>
    </r>
  </si>
  <si>
    <t>型号</t>
  </si>
  <si>
    <r>
      <rPr>
        <sz val="10"/>
        <color rgb="FF000000"/>
        <rFont val="Times New Roman"/>
        <charset val="134"/>
      </rPr>
      <t>回收企业</t>
    </r>
    <r>
      <rPr>
        <sz val="10"/>
        <color rgb="FF000000"/>
        <rFont val="Times New Roman"/>
        <charset val="0"/>
      </rPr>
      <t>/</t>
    </r>
    <r>
      <rPr>
        <sz val="10"/>
        <color indexed="8"/>
        <rFont val="宋体"/>
        <charset val="134"/>
      </rPr>
      <t>个人名称</t>
    </r>
  </si>
  <si>
    <t>湖南蓝岛再生资源回收有限公司</t>
  </si>
  <si>
    <t>汨罗万容报废汽车回收拆解有限公司</t>
  </si>
  <si>
    <t>长沙蓝色再生资源利用有限公司</t>
  </si>
  <si>
    <r>
      <rPr>
        <sz val="10"/>
        <rFont val="Times New Roman"/>
        <charset val="0"/>
      </rPr>
      <t>CRT</t>
    </r>
    <r>
      <rPr>
        <sz val="10"/>
        <rFont val="宋体"/>
        <charset val="0"/>
      </rPr>
      <t>彩色电视机</t>
    </r>
  </si>
  <si>
    <t>液晶电视机</t>
  </si>
  <si>
    <t>废洗衣机</t>
  </si>
  <si>
    <t>单缸</t>
  </si>
  <si>
    <t>废冰箱</t>
  </si>
  <si>
    <t>有氟冰箱</t>
  </si>
  <si>
    <r>
      <rPr>
        <sz val="10"/>
        <color theme="1"/>
        <rFont val="宋体"/>
        <charset val="0"/>
      </rPr>
      <t>汨罗万容报废汽车回收拆解有限公司</t>
    </r>
  </si>
  <si>
    <r>
      <rPr>
        <sz val="10"/>
        <color theme="1"/>
        <rFont val="宋体"/>
        <charset val="0"/>
      </rPr>
      <t>长沙蓝色再生资源利用有限公司</t>
    </r>
  </si>
  <si>
    <t>无氟冰箱</t>
  </si>
  <si>
    <r>
      <rPr>
        <sz val="10"/>
        <rFont val="宋体"/>
        <charset val="134"/>
      </rPr>
      <t>废</t>
    </r>
    <r>
      <rPr>
        <sz val="10"/>
        <rFont val="Times New Roman"/>
        <charset val="0"/>
      </rPr>
      <t>CRT</t>
    </r>
    <r>
      <rPr>
        <sz val="10"/>
        <rFont val="宋体"/>
        <charset val="134"/>
      </rPr>
      <t>电脑显示器</t>
    </r>
  </si>
  <si>
    <r>
      <rPr>
        <b/>
        <sz val="10"/>
        <rFont val="宋体"/>
        <charset val="134"/>
      </rPr>
      <t>废</t>
    </r>
    <r>
      <rPr>
        <b/>
        <sz val="10"/>
        <rFont val="Times New Roman"/>
        <charset val="0"/>
      </rPr>
      <t>CRT</t>
    </r>
    <r>
      <rPr>
        <b/>
        <sz val="10"/>
        <rFont val="宋体"/>
        <charset val="134"/>
      </rPr>
      <t>电脑显示器</t>
    </r>
  </si>
  <si>
    <t>小计</t>
  </si>
  <si>
    <t>废液晶电脑显示器</t>
  </si>
  <si>
    <t>废台式电脑主机</t>
  </si>
  <si>
    <t>废空调</t>
  </si>
  <si>
    <t>窗机</t>
  </si>
  <si>
    <t>内机</t>
  </si>
  <si>
    <t>立式机</t>
  </si>
  <si>
    <t>外机</t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</si>
  <si>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2-1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</si>
  <si>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</t>
    </r>
    <r>
      <rPr>
        <b/>
        <sz val="16"/>
        <rFont val="Times New Roman"/>
        <charset val="134"/>
      </rPr>
      <t>CRT</t>
    </r>
    <r>
      <rPr>
        <b/>
        <sz val="16"/>
        <rFont val="宋体"/>
        <charset val="134"/>
      </rPr>
      <t>电视机关键拆解产物物料平衡明细表</t>
    </r>
  </si>
  <si>
    <r>
      <rPr>
        <sz val="10"/>
        <rFont val="宋体"/>
        <charset val="134"/>
      </rPr>
      <t>月份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</si>
  <si>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</si>
  <si>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规格型号</t>
    </r>
  </si>
  <si>
    <r>
      <rPr>
        <sz val="10"/>
        <rFont val="宋体"/>
        <charset val="134"/>
      </rPr>
      <t>单台平均重量（公斤）</t>
    </r>
  </si>
  <si>
    <r>
      <rPr>
        <sz val="10"/>
        <rFont val="宋体"/>
        <charset val="134"/>
      </rPr>
      <t>物料系数（关键拆解物占总重量比例）</t>
    </r>
  </si>
  <si>
    <r>
      <rPr>
        <sz val="10"/>
        <rFont val="宋体"/>
        <charset val="134"/>
      </rPr>
      <t>实际产生重量</t>
    </r>
    <r>
      <rPr>
        <sz val="10"/>
        <rFont val="Times New Roman"/>
        <charset val="134"/>
      </rPr>
      <t xml:space="preserve">                       </t>
    </r>
    <r>
      <rPr>
        <sz val="10"/>
        <rFont val="宋体"/>
        <charset val="134"/>
      </rPr>
      <t>（公斤）</t>
    </r>
  </si>
  <si>
    <r>
      <rPr>
        <sz val="10"/>
        <rFont val="宋体"/>
        <charset val="134"/>
      </rPr>
      <t>实际处理</t>
    </r>
    <r>
      <rPr>
        <sz val="10"/>
        <rFont val="Times New Roman"/>
        <charset val="134"/>
      </rPr>
      <t>A1</t>
    </r>
    <r>
      <rPr>
        <sz val="10"/>
        <rFont val="宋体"/>
        <charset val="134"/>
      </rPr>
      <t>（台）</t>
    </r>
  </si>
  <si>
    <r>
      <rPr>
        <sz val="10"/>
        <rFont val="宋体"/>
        <charset val="134"/>
      </rPr>
      <t>物料平衡核算处理量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（台）：</t>
    </r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</t>
    </r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</si>
  <si>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玻璃差异率</t>
    </r>
  </si>
  <si>
    <r>
      <rPr>
        <sz val="10"/>
        <rFont val="宋体"/>
        <charset val="134"/>
      </rPr>
      <t>物料平衡核算处理量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（台）：印刷电路板</t>
    </r>
  </si>
  <si>
    <r>
      <rPr>
        <sz val="10"/>
        <rFont val="宋体"/>
        <charset val="134"/>
      </rPr>
      <t>印刷电路板差异率</t>
    </r>
  </si>
  <si>
    <r>
      <rPr>
        <sz val="10"/>
        <rFont val="Times New Roman"/>
        <charset val="134"/>
      </rPr>
      <t>CRT</t>
    </r>
    <r>
      <rPr>
        <sz val="10"/>
        <rFont val="宋体"/>
        <charset val="134"/>
      </rPr>
      <t>玻璃</t>
    </r>
  </si>
  <si>
    <r>
      <rPr>
        <sz val="10"/>
        <rFont val="宋体"/>
        <charset val="134"/>
      </rPr>
      <t>印刷电路板</t>
    </r>
  </si>
  <si>
    <r>
      <rPr>
        <sz val="10"/>
        <rFont val="Times New Roman"/>
        <charset val="134"/>
      </rPr>
      <t>CTR</t>
    </r>
    <r>
      <rPr>
        <sz val="10"/>
        <rFont val="宋体"/>
        <charset val="134"/>
      </rPr>
      <t>黑白电视机</t>
    </r>
  </si>
  <si>
    <r>
      <rPr>
        <sz val="10"/>
        <rFont val="Times New Roman"/>
        <charset val="134"/>
      </rPr>
      <t>14</t>
    </r>
    <r>
      <rPr>
        <sz val="10"/>
        <rFont val="宋体"/>
        <charset val="134"/>
      </rPr>
      <t>寸</t>
    </r>
  </si>
  <si>
    <r>
      <rPr>
        <b/>
        <sz val="10"/>
        <rFont val="Times New Roman"/>
        <charset val="134"/>
      </rPr>
      <t>14</t>
    </r>
    <r>
      <rPr>
        <b/>
        <sz val="10"/>
        <rFont val="宋体"/>
        <charset val="134"/>
      </rPr>
      <t>寸黑白电视机小计</t>
    </r>
  </si>
  <si>
    <r>
      <rPr>
        <b/>
        <sz val="10"/>
        <rFont val="Times New Roman"/>
        <charset val="0"/>
      </rPr>
      <t>14</t>
    </r>
    <r>
      <rPr>
        <b/>
        <sz val="10"/>
        <rFont val="宋体"/>
        <charset val="0"/>
      </rPr>
      <t>寸</t>
    </r>
    <r>
      <rPr>
        <b/>
        <sz val="10"/>
        <rFont val="Times New Roman"/>
        <charset val="0"/>
      </rPr>
      <t>CRT</t>
    </r>
    <r>
      <rPr>
        <b/>
        <sz val="10"/>
        <rFont val="宋体"/>
        <charset val="0"/>
      </rPr>
      <t>彩色电视机小计</t>
    </r>
  </si>
  <si>
    <r>
      <rPr>
        <sz val="10"/>
        <rFont val="Times New Roman"/>
        <charset val="134"/>
      </rPr>
      <t>17</t>
    </r>
    <r>
      <rPr>
        <sz val="10"/>
        <rFont val="宋体"/>
        <charset val="134"/>
      </rPr>
      <t>寸</t>
    </r>
  </si>
  <si>
    <r>
      <rPr>
        <b/>
        <sz val="10"/>
        <rFont val="Times New Roman"/>
        <charset val="134"/>
      </rPr>
      <t>17</t>
    </r>
    <r>
      <rPr>
        <b/>
        <sz val="10"/>
        <rFont val="宋体"/>
        <charset val="134"/>
      </rPr>
      <t>寸黑白电视机小计</t>
    </r>
  </si>
  <si>
    <r>
      <rPr>
        <b/>
        <sz val="10"/>
        <rFont val="Times New Roman"/>
        <charset val="0"/>
      </rPr>
      <t>17</t>
    </r>
    <r>
      <rPr>
        <b/>
        <sz val="10"/>
        <rFont val="宋体"/>
        <charset val="0"/>
      </rPr>
      <t>寸</t>
    </r>
    <r>
      <rPr>
        <b/>
        <sz val="10"/>
        <rFont val="Times New Roman"/>
        <charset val="0"/>
      </rPr>
      <t>CRT</t>
    </r>
    <r>
      <rPr>
        <b/>
        <sz val="10"/>
        <rFont val="宋体"/>
        <charset val="0"/>
      </rPr>
      <t>彩色电视机小计</t>
    </r>
  </si>
  <si>
    <r>
      <rPr>
        <sz val="10"/>
        <rFont val="Times New Roman"/>
        <charset val="134"/>
      </rPr>
      <t>21</t>
    </r>
    <r>
      <rPr>
        <sz val="10"/>
        <rFont val="宋体"/>
        <charset val="134"/>
      </rPr>
      <t>寸</t>
    </r>
  </si>
  <si>
    <r>
      <rPr>
        <b/>
        <sz val="10"/>
        <rFont val="Times New Roman"/>
        <charset val="0"/>
      </rPr>
      <t>21</t>
    </r>
    <r>
      <rPr>
        <b/>
        <sz val="10"/>
        <rFont val="宋体"/>
        <charset val="0"/>
      </rPr>
      <t>寸</t>
    </r>
    <r>
      <rPr>
        <b/>
        <sz val="10"/>
        <rFont val="Times New Roman"/>
        <charset val="0"/>
      </rPr>
      <t>CRT</t>
    </r>
    <r>
      <rPr>
        <b/>
        <sz val="10"/>
        <rFont val="宋体"/>
        <charset val="0"/>
      </rPr>
      <t>彩色电视机小计</t>
    </r>
  </si>
  <si>
    <r>
      <rPr>
        <sz val="10"/>
        <rFont val="Times New Roman"/>
        <charset val="134"/>
      </rPr>
      <t>25</t>
    </r>
    <r>
      <rPr>
        <sz val="10"/>
        <rFont val="宋体"/>
        <charset val="134"/>
      </rPr>
      <t>寸</t>
    </r>
  </si>
  <si>
    <r>
      <rPr>
        <b/>
        <sz val="10"/>
        <rFont val="Times New Roman"/>
        <charset val="0"/>
      </rPr>
      <t>25</t>
    </r>
    <r>
      <rPr>
        <b/>
        <sz val="10"/>
        <rFont val="宋体"/>
        <charset val="0"/>
      </rPr>
      <t>寸</t>
    </r>
    <r>
      <rPr>
        <b/>
        <sz val="10"/>
        <rFont val="Times New Roman"/>
        <charset val="0"/>
      </rPr>
      <t>CRT</t>
    </r>
    <r>
      <rPr>
        <b/>
        <sz val="10"/>
        <rFont val="宋体"/>
        <charset val="0"/>
      </rPr>
      <t>彩色电视机小计</t>
    </r>
  </si>
  <si>
    <r>
      <rPr>
        <sz val="10"/>
        <rFont val="Times New Roman"/>
        <charset val="134"/>
      </rPr>
      <t>29</t>
    </r>
    <r>
      <rPr>
        <sz val="10"/>
        <rFont val="宋体"/>
        <charset val="134"/>
      </rPr>
      <t>寸</t>
    </r>
  </si>
  <si>
    <r>
      <rPr>
        <b/>
        <sz val="10"/>
        <rFont val="Times New Roman"/>
        <charset val="134"/>
      </rPr>
      <t>29</t>
    </r>
    <r>
      <rPr>
        <b/>
        <sz val="10"/>
        <rFont val="宋体"/>
        <charset val="134"/>
      </rPr>
      <t>寸</t>
    </r>
    <r>
      <rPr>
        <b/>
        <sz val="10"/>
        <rFont val="Times New Roman"/>
        <charset val="134"/>
      </rPr>
      <t>CRT</t>
    </r>
    <r>
      <rPr>
        <b/>
        <sz val="10"/>
        <rFont val="宋体"/>
        <charset val="134"/>
      </rPr>
      <t>彩色电视机小计</t>
    </r>
  </si>
  <si>
    <r>
      <rPr>
        <sz val="10"/>
        <rFont val="Times New Roman"/>
        <charset val="134"/>
      </rPr>
      <t>32</t>
    </r>
    <r>
      <rPr>
        <sz val="10"/>
        <rFont val="宋体"/>
        <charset val="134"/>
      </rPr>
      <t>寸及以上</t>
    </r>
  </si>
  <si>
    <r>
      <rPr>
        <b/>
        <sz val="10"/>
        <rFont val="Times New Roman"/>
        <charset val="134"/>
      </rPr>
      <t>32</t>
    </r>
    <r>
      <rPr>
        <b/>
        <sz val="10"/>
        <rFont val="宋体"/>
        <charset val="134"/>
      </rPr>
      <t>寸及以上</t>
    </r>
    <r>
      <rPr>
        <b/>
        <sz val="10"/>
        <rFont val="Times New Roman"/>
        <charset val="134"/>
      </rPr>
      <t>CRT</t>
    </r>
    <r>
      <rPr>
        <b/>
        <sz val="10"/>
        <rFont val="宋体"/>
        <charset val="134"/>
      </rPr>
      <t>彩色电视机小计</t>
    </r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</si>
  <si>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        </t>
    </r>
    <r>
      <rPr>
        <b/>
        <sz val="10"/>
        <rFont val="宋体"/>
        <charset val="134"/>
      </rPr>
      <t>计</t>
    </r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</si>
  <si>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2-2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</si>
  <si>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季度台式电脑关键拆解产物物料平衡明细表</t>
    </r>
  </si>
  <si>
    <r>
      <rPr>
        <sz val="10"/>
        <rFont val="宋体"/>
        <charset val="134"/>
      </rPr>
      <t>日期</t>
    </r>
  </si>
  <si>
    <r>
      <rPr>
        <sz val="10"/>
        <rFont val="宋体"/>
        <charset val="134"/>
      </rPr>
      <t>物料系数（拆解产物占总重量比例）</t>
    </r>
  </si>
  <si>
    <r>
      <rPr>
        <sz val="10"/>
        <rFont val="宋体"/>
        <charset val="134"/>
      </rPr>
      <t>实际产生重量（公斤）</t>
    </r>
  </si>
  <si>
    <r>
      <rPr>
        <sz val="10"/>
        <rFont val="宋体"/>
        <charset val="134"/>
      </rPr>
      <t>实际处理</t>
    </r>
    <r>
      <rPr>
        <sz val="10"/>
        <rFont val="Times New Roman"/>
        <charset val="134"/>
      </rPr>
      <t>A1(</t>
    </r>
    <r>
      <rPr>
        <sz val="10"/>
        <rFont val="宋体"/>
        <charset val="134"/>
      </rPr>
      <t>台）</t>
    </r>
  </si>
  <si>
    <r>
      <rPr>
        <sz val="10"/>
        <rFont val="宋体"/>
        <charset val="134"/>
      </rPr>
      <t>电脑主机</t>
    </r>
  </si>
  <si>
    <r>
      <rPr>
        <b/>
        <sz val="10"/>
        <rFont val="宋体"/>
        <charset val="134"/>
      </rPr>
      <t>废台式电脑主机合计</t>
    </r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</si>
  <si>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2-3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</si>
  <si>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季度电冰箱关键拆解产物物料平衡明细表</t>
    </r>
  </si>
  <si>
    <r>
      <rPr>
        <sz val="10"/>
        <color indexed="8"/>
        <rFont val="宋体"/>
        <charset val="134"/>
      </rPr>
      <t>单台平均重量（公斤）</t>
    </r>
  </si>
  <si>
    <r>
      <rPr>
        <sz val="10"/>
        <color indexed="8"/>
        <rFont val="宋体"/>
        <charset val="134"/>
      </rPr>
      <t>物料系数（关键拆解物占总重量比例）</t>
    </r>
  </si>
  <si>
    <r>
      <rPr>
        <sz val="10"/>
        <color indexed="8"/>
        <rFont val="宋体"/>
        <charset val="134"/>
      </rPr>
      <t>实际产生重量（公斤）</t>
    </r>
  </si>
  <si>
    <r>
      <rPr>
        <sz val="10"/>
        <color rgb="FF000000"/>
        <rFont val="宋体"/>
        <charset val="134"/>
      </rPr>
      <t>实际处理</t>
    </r>
    <r>
      <rPr>
        <sz val="10"/>
        <color rgb="FF000000"/>
        <rFont val="Times New Roman"/>
        <charset val="134"/>
      </rPr>
      <t>A1</t>
    </r>
    <r>
      <rPr>
        <sz val="10"/>
        <color rgb="FF000000"/>
        <rFont val="宋体"/>
        <charset val="134"/>
      </rPr>
      <t>（台）</t>
    </r>
  </si>
  <si>
    <r>
      <rPr>
        <sz val="10"/>
        <color indexed="8"/>
        <rFont val="宋体"/>
        <charset val="134"/>
      </rPr>
      <t>物料平衡核算处理量</t>
    </r>
    <r>
      <rPr>
        <sz val="10"/>
        <color indexed="8"/>
        <rFont val="Times New Roman"/>
        <charset val="134"/>
      </rPr>
      <t>A2</t>
    </r>
    <r>
      <rPr>
        <sz val="10"/>
        <color indexed="8"/>
        <rFont val="宋体"/>
        <charset val="134"/>
      </rPr>
      <t>（台）：保温层材料</t>
    </r>
  </si>
  <si>
    <r>
      <rPr>
        <sz val="10"/>
        <color rgb="FF000000"/>
        <rFont val="宋体"/>
        <charset val="134"/>
      </rPr>
      <t>保温层</t>
    </r>
    <r>
      <rPr>
        <sz val="10"/>
        <color rgb="FF000000"/>
        <rFont val="Times New Roman"/>
        <charset val="134"/>
      </rPr>
      <t xml:space="preserve">         </t>
    </r>
    <r>
      <rPr>
        <sz val="10"/>
        <color rgb="FF000000"/>
        <rFont val="宋体"/>
        <charset val="134"/>
      </rPr>
      <t>差异率</t>
    </r>
  </si>
  <si>
    <r>
      <rPr>
        <sz val="10"/>
        <color indexed="8"/>
        <rFont val="宋体"/>
        <charset val="134"/>
      </rPr>
      <t>物料平衡核算处理量</t>
    </r>
    <r>
      <rPr>
        <sz val="10"/>
        <color indexed="8"/>
        <rFont val="Times New Roman"/>
        <charset val="134"/>
      </rPr>
      <t>A2</t>
    </r>
    <r>
      <rPr>
        <sz val="10"/>
        <color indexed="8"/>
        <rFont val="宋体"/>
        <charset val="134"/>
      </rPr>
      <t>（台）：压缩机</t>
    </r>
  </si>
  <si>
    <r>
      <rPr>
        <sz val="10"/>
        <color rgb="FF000000"/>
        <rFont val="宋体"/>
        <charset val="134"/>
      </rPr>
      <t>压缩机</t>
    </r>
    <r>
      <rPr>
        <sz val="10"/>
        <color rgb="FF000000"/>
        <rFont val="Times New Roman"/>
        <charset val="134"/>
      </rPr>
      <t xml:space="preserve">        </t>
    </r>
    <r>
      <rPr>
        <sz val="10"/>
        <color rgb="FF000000"/>
        <rFont val="宋体"/>
        <charset val="134"/>
      </rPr>
      <t>差异率</t>
    </r>
  </si>
  <si>
    <t>日</t>
  </si>
  <si>
    <r>
      <rPr>
        <sz val="10"/>
        <color indexed="8"/>
        <rFont val="宋体"/>
        <charset val="134"/>
      </rPr>
      <t>保温层材料</t>
    </r>
  </si>
  <si>
    <r>
      <rPr>
        <sz val="10"/>
        <color indexed="8"/>
        <rFont val="宋体"/>
        <charset val="134"/>
      </rPr>
      <t>压缩机</t>
    </r>
  </si>
  <si>
    <r>
      <rPr>
        <sz val="10"/>
        <rFont val="Times New Roman"/>
        <charset val="134"/>
      </rPr>
      <t>80-120L</t>
    </r>
    <r>
      <rPr>
        <sz val="10"/>
        <rFont val="宋体"/>
        <charset val="134"/>
      </rPr>
      <t>双门冰箱</t>
    </r>
  </si>
  <si>
    <r>
      <rPr>
        <sz val="10"/>
        <rFont val="Times New Roman"/>
        <charset val="134"/>
      </rPr>
      <t>80-120</t>
    </r>
    <r>
      <rPr>
        <sz val="10"/>
        <rFont val="宋体"/>
        <charset val="134"/>
      </rPr>
      <t>异丁烷冰箱</t>
    </r>
  </si>
  <si>
    <r>
      <rPr>
        <b/>
        <sz val="10"/>
        <rFont val="宋体"/>
        <charset val="134"/>
      </rPr>
      <t>废冰箱</t>
    </r>
    <r>
      <rPr>
        <b/>
        <sz val="10"/>
        <rFont val="Times New Roman"/>
        <charset val="134"/>
      </rPr>
      <t>80-120L</t>
    </r>
    <r>
      <rPr>
        <b/>
        <sz val="10"/>
        <rFont val="宋体"/>
        <charset val="134"/>
      </rPr>
      <t>小计</t>
    </r>
  </si>
  <si>
    <r>
      <rPr>
        <sz val="10"/>
        <rFont val="Times New Roman"/>
        <charset val="134"/>
      </rPr>
      <t>120-220L</t>
    </r>
    <r>
      <rPr>
        <sz val="10"/>
        <rFont val="宋体"/>
        <charset val="134"/>
      </rPr>
      <t>双门冰箱</t>
    </r>
  </si>
  <si>
    <r>
      <rPr>
        <sz val="10"/>
        <rFont val="Times New Roman"/>
        <charset val="134"/>
      </rPr>
      <t>120-220L</t>
    </r>
    <r>
      <rPr>
        <sz val="10"/>
        <rFont val="宋体"/>
        <charset val="134"/>
      </rPr>
      <t>塑料门冰柜</t>
    </r>
  </si>
  <si>
    <r>
      <rPr>
        <sz val="10"/>
        <rFont val="Times New Roman"/>
        <charset val="134"/>
      </rPr>
      <t>120-220L</t>
    </r>
    <r>
      <rPr>
        <sz val="10"/>
        <rFont val="宋体"/>
        <charset val="134"/>
      </rPr>
      <t>展示柜</t>
    </r>
  </si>
  <si>
    <r>
      <rPr>
        <sz val="10"/>
        <rFont val="Times New Roman"/>
        <charset val="134"/>
      </rPr>
      <t>120-220L</t>
    </r>
    <r>
      <rPr>
        <sz val="10"/>
        <rFont val="宋体"/>
        <charset val="134"/>
      </rPr>
      <t>异丁烷冰箱</t>
    </r>
  </si>
  <si>
    <r>
      <rPr>
        <sz val="10"/>
        <rFont val="Times New Roman"/>
        <charset val="134"/>
      </rPr>
      <t>120-220L</t>
    </r>
    <r>
      <rPr>
        <sz val="10"/>
        <rFont val="宋体"/>
        <charset val="134"/>
      </rPr>
      <t>异丁烷冰柜</t>
    </r>
  </si>
  <si>
    <r>
      <rPr>
        <sz val="10"/>
        <rFont val="Times New Roman"/>
        <charset val="134"/>
      </rPr>
      <t>120-220</t>
    </r>
    <r>
      <rPr>
        <sz val="10"/>
        <rFont val="宋体"/>
        <charset val="134"/>
      </rPr>
      <t>异丁烷展示柜</t>
    </r>
  </si>
  <si>
    <r>
      <rPr>
        <b/>
        <sz val="10"/>
        <rFont val="宋体"/>
        <charset val="134"/>
      </rPr>
      <t>废冰箱</t>
    </r>
    <r>
      <rPr>
        <b/>
        <sz val="10"/>
        <rFont val="Times New Roman"/>
        <charset val="134"/>
      </rPr>
      <t>120-220L</t>
    </r>
    <r>
      <rPr>
        <b/>
        <sz val="10"/>
        <rFont val="宋体"/>
        <charset val="134"/>
      </rPr>
      <t>小计</t>
    </r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</si>
  <si>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   </t>
    </r>
    <r>
      <rPr>
        <b/>
        <sz val="10"/>
        <rFont val="宋体"/>
        <charset val="134"/>
      </rPr>
      <t>计</t>
    </r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</si>
  <si>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2-4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</si>
  <si>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季度洗衣机关键拆解产物物料平衡明细表</t>
    </r>
  </si>
  <si>
    <r>
      <rPr>
        <sz val="10"/>
        <color indexed="8"/>
        <rFont val="宋体"/>
        <charset val="134"/>
      </rPr>
      <t>规格型号</t>
    </r>
  </si>
  <si>
    <r>
      <rPr>
        <sz val="10"/>
        <rFont val="宋体"/>
        <charset val="134"/>
      </rPr>
      <t>物料平衡核算处理量</t>
    </r>
    <r>
      <rPr>
        <sz val="10"/>
        <rFont val="Times New Roman"/>
        <charset val="134"/>
      </rPr>
      <t>A2</t>
    </r>
    <r>
      <rPr>
        <sz val="10"/>
        <rFont val="宋体"/>
        <charset val="134"/>
      </rPr>
      <t>（台）：电动机</t>
    </r>
  </si>
  <si>
    <r>
      <rPr>
        <sz val="10"/>
        <rFont val="宋体"/>
        <charset val="134"/>
      </rPr>
      <t>电动机差异率</t>
    </r>
  </si>
  <si>
    <r>
      <rPr>
        <sz val="10"/>
        <color indexed="8"/>
        <rFont val="宋体"/>
        <charset val="134"/>
      </rPr>
      <t>电动机</t>
    </r>
  </si>
  <si>
    <t>单缸洗衣机小计</t>
  </si>
  <si>
    <r>
      <rPr>
        <sz val="10"/>
        <rFont val="宋体"/>
        <charset val="134"/>
      </rPr>
      <t>双缸</t>
    </r>
  </si>
  <si>
    <t>双缸洗衣机小计</t>
  </si>
  <si>
    <r>
      <rPr>
        <sz val="10"/>
        <rFont val="宋体"/>
        <charset val="134"/>
      </rPr>
      <t>全自动</t>
    </r>
  </si>
  <si>
    <t>全自动洗衣机小计</t>
  </si>
  <si>
    <r>
      <rPr>
        <sz val="10"/>
        <rFont val="宋体"/>
        <charset val="134"/>
      </rPr>
      <t>滚筒</t>
    </r>
  </si>
  <si>
    <t>滚筒洗衣机小计</t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</si>
  <si>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</si>
  <si>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季度彩色电视机</t>
    </r>
    <r>
      <rPr>
        <b/>
        <sz val="16"/>
        <rFont val="Times New Roman"/>
        <charset val="134"/>
      </rPr>
      <t>CRT</t>
    </r>
    <r>
      <rPr>
        <b/>
        <sz val="16"/>
        <rFont val="宋体"/>
        <charset val="134"/>
      </rPr>
      <t>屏锥比重明细表</t>
    </r>
  </si>
  <si>
    <r>
      <rPr>
        <sz val="10"/>
        <rFont val="宋体"/>
        <charset val="134"/>
      </rPr>
      <t>规格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型号</t>
    </r>
  </si>
  <si>
    <r>
      <rPr>
        <sz val="10"/>
        <rFont val="宋体"/>
        <charset val="134"/>
      </rPr>
      <t>拆解前</t>
    </r>
  </si>
  <si>
    <r>
      <rPr>
        <sz val="10"/>
        <rFont val="宋体"/>
        <charset val="134"/>
      </rPr>
      <t>拆解后</t>
    </r>
  </si>
  <si>
    <r>
      <rPr>
        <sz val="10"/>
        <rFont val="宋体"/>
        <charset val="134"/>
      </rPr>
      <t>差异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KG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</si>
  <si>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损失率</t>
    </r>
  </si>
  <si>
    <r>
      <rPr>
        <sz val="10"/>
        <rFont val="宋体"/>
        <charset val="134"/>
      </rPr>
      <t>屏玻璃产生量（</t>
    </r>
    <r>
      <rPr>
        <sz val="10"/>
        <rFont val="Times New Roman"/>
        <charset val="134"/>
      </rPr>
      <t>KG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</si>
  <si>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锥玻璃产生量（</t>
    </r>
    <r>
      <rPr>
        <sz val="10"/>
        <rFont val="Times New Roman"/>
        <charset val="134"/>
      </rPr>
      <t>KG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</si>
  <si>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屏锥比重</t>
    </r>
  </si>
  <si>
    <r>
      <rPr>
        <sz val="10"/>
        <rFont val="宋体"/>
        <charset val="134"/>
      </rPr>
      <t>数量：台</t>
    </r>
  </si>
  <si>
    <r>
      <rPr>
        <sz val="10"/>
        <rFont val="宋体"/>
        <charset val="134"/>
      </rPr>
      <t>重量：</t>
    </r>
    <r>
      <rPr>
        <sz val="10"/>
        <rFont val="Times New Roman"/>
        <charset val="134"/>
      </rPr>
      <t>KG</t>
    </r>
  </si>
  <si>
    <r>
      <rPr>
        <sz val="10"/>
        <rFont val="Times New Roman"/>
        <charset val="134"/>
      </rPr>
      <t>34</t>
    </r>
    <r>
      <rPr>
        <sz val="10"/>
        <rFont val="宋体"/>
        <charset val="134"/>
      </rPr>
      <t>寸</t>
    </r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</si>
  <si>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    </t>
    </r>
    <r>
      <rPr>
        <b/>
        <sz val="10"/>
        <rFont val="宋体"/>
        <charset val="134"/>
      </rPr>
      <t>计</t>
    </r>
    <r>
      <rPr>
        <b/>
        <sz val="10"/>
        <rFont val="Times New Roman"/>
        <charset val="134"/>
      </rPr>
      <t>:</t>
    </r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</si>
  <si>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</si>
  <si>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季度废弃电器电子产品拆解情况汇总表</t>
    </r>
  </si>
  <si>
    <r>
      <rPr>
        <sz val="9"/>
        <rFont val="宋体"/>
        <charset val="134"/>
      </rPr>
      <t>月份</t>
    </r>
  </si>
  <si>
    <r>
      <rPr>
        <sz val="9"/>
        <rFont val="宋体"/>
        <charset val="134"/>
      </rPr>
      <t>电视机拆解处理情况（台）</t>
    </r>
  </si>
  <si>
    <r>
      <rPr>
        <sz val="9"/>
        <rFont val="宋体"/>
        <charset val="134"/>
      </rPr>
      <t>工作日情况（天）</t>
    </r>
  </si>
  <si>
    <r>
      <rPr>
        <sz val="9"/>
        <rFont val="宋体"/>
        <charset val="134"/>
      </rPr>
      <t>拆解前后对比</t>
    </r>
  </si>
  <si>
    <r>
      <rPr>
        <sz val="9"/>
        <rFont val="宋体"/>
        <charset val="134"/>
      </rPr>
      <t>月拆解情况</t>
    </r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</si>
  <si>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</si>
  <si>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17-18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</si>
  <si>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19-20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</si>
  <si>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21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</si>
  <si>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</si>
  <si>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29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</si>
  <si>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32-34</t>
    </r>
    <r>
      <rPr>
        <sz val="9"/>
        <rFont val="宋体"/>
        <charset val="134"/>
      </rPr>
      <t>寸</t>
    </r>
  </si>
  <si>
    <r>
      <rPr>
        <sz val="9"/>
        <rFont val="宋体"/>
        <charset val="134"/>
      </rPr>
      <t>日平均拆解量</t>
    </r>
  </si>
  <si>
    <r>
      <rPr>
        <sz val="9"/>
        <rFont val="宋体"/>
        <charset val="134"/>
      </rPr>
      <t>小计</t>
    </r>
  </si>
  <si>
    <r>
      <rPr>
        <sz val="9"/>
        <rFont val="宋体"/>
        <charset val="134"/>
      </rPr>
      <t>月工作日</t>
    </r>
  </si>
  <si>
    <r>
      <rPr>
        <sz val="9"/>
        <rFont val="宋体"/>
        <charset val="134"/>
      </rPr>
      <t>月休息日</t>
    </r>
  </si>
  <si>
    <r>
      <rPr>
        <sz val="9"/>
        <rFont val="宋体"/>
        <charset val="134"/>
      </rPr>
      <t>拆解前（吨）</t>
    </r>
  </si>
  <si>
    <r>
      <rPr>
        <sz val="9"/>
        <rFont val="宋体"/>
        <charset val="134"/>
      </rPr>
      <t>拆解后（吨）</t>
    </r>
  </si>
  <si>
    <r>
      <rPr>
        <sz val="9"/>
        <rFont val="宋体"/>
        <charset val="134"/>
      </rPr>
      <t>差异（吨）</t>
    </r>
  </si>
  <si>
    <r>
      <rPr>
        <sz val="9"/>
        <rFont val="宋体"/>
        <charset val="134"/>
      </rPr>
      <t>月拆解最多一天与最少一天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</si>
  <si>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706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</si>
  <si>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461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22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243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</si>
  <si>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564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132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</si>
  <si>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合计</t>
    </r>
  </si>
  <si>
    <r>
      <rPr>
        <sz val="9"/>
        <rFont val="宋体"/>
        <charset val="134"/>
      </rPr>
      <t>液晶电视机拆解处理情况（台）</t>
    </r>
  </si>
  <si>
    <r>
      <rPr>
        <sz val="9"/>
        <rFont val="Times New Roman"/>
        <charset val="134"/>
      </rPr>
      <t>14-21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</si>
  <si>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22-31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</si>
  <si>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32-45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</si>
  <si>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46-55</t>
    </r>
    <r>
      <rPr>
        <sz val="9"/>
        <rFont val="宋体"/>
        <charset val="134"/>
      </rPr>
      <t>寸</t>
    </r>
  </si>
  <si>
    <r>
      <rPr>
        <sz val="9"/>
        <rFont val="Times New Roman"/>
        <charset val="134"/>
      </rPr>
      <t>56</t>
    </r>
    <r>
      <rPr>
        <sz val="9"/>
        <rFont val="宋体"/>
        <charset val="134"/>
      </rPr>
      <t>寸以上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</si>
  <si>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403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116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</si>
  <si>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515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14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173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</si>
  <si>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647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278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</si>
  <si>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电冰箱拆解处理情况（台）</t>
    </r>
  </si>
  <si>
    <r>
      <rPr>
        <sz val="9"/>
        <rFont val="宋体"/>
        <charset val="134"/>
      </rPr>
      <t>冰柜</t>
    </r>
  </si>
  <si>
    <r>
      <rPr>
        <sz val="9"/>
        <rFont val="宋体"/>
        <charset val="134"/>
      </rPr>
      <t>电冰箱</t>
    </r>
  </si>
  <si>
    <r>
      <rPr>
        <sz val="9"/>
        <rFont val="Times New Roman"/>
        <charset val="134"/>
      </rPr>
      <t>120</t>
    </r>
    <r>
      <rPr>
        <sz val="9"/>
        <rFont val="宋体"/>
        <charset val="134"/>
      </rPr>
      <t>以下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</si>
  <si>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1703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24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455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</si>
  <si>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929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256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</si>
  <si>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1442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312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</si>
  <si>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洗衣机拆解处理情况（台）</t>
    </r>
  </si>
  <si>
    <r>
      <rPr>
        <sz val="9"/>
        <rFont val="宋体"/>
        <charset val="134"/>
      </rPr>
      <t>双缸</t>
    </r>
  </si>
  <si>
    <r>
      <rPr>
        <sz val="9"/>
        <rFont val="宋体"/>
        <charset val="134"/>
      </rPr>
      <t>全自动</t>
    </r>
  </si>
  <si>
    <r>
      <rPr>
        <sz val="9"/>
        <rFont val="宋体"/>
        <charset val="134"/>
      </rPr>
      <t>滚筒</t>
    </r>
  </si>
  <si>
    <r>
      <rPr>
        <sz val="9"/>
        <rFont val="宋体"/>
        <charset val="134"/>
      </rPr>
      <t>甩桶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</si>
  <si>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1900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55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</si>
  <si>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1792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377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</si>
  <si>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1990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251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</si>
  <si>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计算机拆解处理情况（台）</t>
    </r>
  </si>
  <si>
    <r>
      <rPr>
        <sz val="9"/>
        <rFont val="Times New Roman"/>
        <charset val="134"/>
      </rPr>
      <t>CRT</t>
    </r>
    <r>
      <rPr>
        <sz val="9"/>
        <rFont val="宋体"/>
        <charset val="134"/>
      </rPr>
      <t>显示器</t>
    </r>
  </si>
  <si>
    <r>
      <rPr>
        <sz val="9"/>
        <rFont val="宋体"/>
        <charset val="134"/>
      </rPr>
      <t>液晶显示器</t>
    </r>
  </si>
  <si>
    <r>
      <rPr>
        <sz val="9"/>
        <rFont val="宋体"/>
        <charset val="134"/>
      </rPr>
      <t>主机</t>
    </r>
  </si>
  <si>
    <r>
      <rPr>
        <sz val="9"/>
        <rFont val="宋体"/>
        <charset val="134"/>
      </rPr>
      <t>便携式微型计算机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</si>
  <si>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584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26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584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</si>
  <si>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空调拆解处理情况（台）</t>
    </r>
  </si>
  <si>
    <r>
      <rPr>
        <sz val="9"/>
        <rFont val="宋体"/>
        <charset val="134"/>
      </rPr>
      <t>窗机</t>
    </r>
  </si>
  <si>
    <r>
      <rPr>
        <sz val="9"/>
        <rFont val="宋体"/>
        <charset val="134"/>
      </rPr>
      <t>内机</t>
    </r>
  </si>
  <si>
    <r>
      <rPr>
        <sz val="9"/>
        <rFont val="宋体"/>
        <charset val="134"/>
      </rPr>
      <t>立式机</t>
    </r>
  </si>
  <si>
    <r>
      <rPr>
        <sz val="9"/>
        <rFont val="宋体"/>
        <charset val="134"/>
      </rPr>
      <t>外机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</si>
  <si>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848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13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134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</si>
  <si>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370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133</t>
    </r>
    <r>
      <rPr>
        <sz val="9"/>
        <rFont val="宋体"/>
        <charset val="134"/>
      </rPr>
      <t>台</t>
    </r>
  </si>
  <si>
    <r>
      <rPr>
        <sz val="9"/>
        <rFont val="宋体"/>
        <charset val="134"/>
      </rPr>
      <t>最多一天：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902</t>
    </r>
    <r>
      <rPr>
        <sz val="9"/>
        <rFont val="宋体"/>
        <charset val="134"/>
      </rPr>
      <t>台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最少一天：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日，拆解台数：</t>
    </r>
    <r>
      <rPr>
        <sz val="9"/>
        <rFont val="Times New Roman"/>
        <charset val="134"/>
      </rPr>
      <t>96</t>
    </r>
    <r>
      <rPr>
        <sz val="9"/>
        <rFont val="宋体"/>
        <charset val="134"/>
      </rPr>
      <t>台</t>
    </r>
  </si>
  <si>
    <t>总计</t>
  </si>
  <si>
    <t>附表5：</t>
  </si>
  <si>
    <r>
      <rPr>
        <b/>
        <sz val="16"/>
        <rFont val="宋体"/>
        <charset val="134"/>
      </rPr>
      <t>汨罗万容电子废弃物处理有限公司</t>
    </r>
    <r>
      <rPr>
        <b/>
        <sz val="16"/>
        <rFont val="Times New Roman"/>
        <charset val="0"/>
      </rPr>
      <t>2023</t>
    </r>
    <r>
      <rPr>
        <b/>
        <sz val="16"/>
        <rFont val="宋体"/>
        <charset val="134"/>
      </rPr>
      <t>年2季度拆解产物产生、处理明细表</t>
    </r>
  </si>
  <si>
    <t>废物名称</t>
  </si>
  <si>
    <r>
      <rPr>
        <sz val="9"/>
        <color indexed="8"/>
        <rFont val="宋体"/>
        <charset val="134"/>
      </rPr>
      <t>编码</t>
    </r>
  </si>
  <si>
    <r>
      <rPr>
        <sz val="9"/>
        <color indexed="8"/>
        <rFont val="宋体"/>
        <charset val="134"/>
      </rPr>
      <t>上期结存（吨）</t>
    </r>
  </si>
  <si>
    <r>
      <rPr>
        <sz val="9"/>
        <color indexed="8"/>
        <rFont val="宋体"/>
        <charset val="134"/>
      </rPr>
      <t>本期产生量（吨）</t>
    </r>
  </si>
  <si>
    <r>
      <rPr>
        <sz val="9"/>
        <color indexed="8"/>
        <rFont val="宋体"/>
        <charset val="134"/>
      </rPr>
      <t>本期处理量（吨）</t>
    </r>
  </si>
  <si>
    <r>
      <rPr>
        <sz val="9"/>
        <color indexed="8"/>
        <rFont val="宋体"/>
        <charset val="134"/>
      </rPr>
      <t>本期处理量明细</t>
    </r>
  </si>
  <si>
    <r>
      <rPr>
        <sz val="9"/>
        <color indexed="8"/>
        <rFont val="宋体"/>
        <charset val="134"/>
      </rPr>
      <t>库存量（吨）</t>
    </r>
  </si>
  <si>
    <r>
      <rPr>
        <sz val="9"/>
        <color indexed="8"/>
        <rFont val="宋体"/>
        <charset val="134"/>
      </rPr>
      <t>重量</t>
    </r>
  </si>
  <si>
    <t>处理单位</t>
  </si>
  <si>
    <t>高频头</t>
  </si>
  <si>
    <t>B-01-01-01</t>
  </si>
  <si>
    <t>暂存</t>
  </si>
  <si>
    <t>电视机变压器</t>
  </si>
  <si>
    <t>B-01-01-02</t>
  </si>
  <si>
    <t>彩色铜消磁线圈</t>
  </si>
  <si>
    <t>B-01-01-03</t>
  </si>
  <si>
    <t>天津凯撒金属有限公司</t>
  </si>
  <si>
    <t>电视机地线</t>
  </si>
  <si>
    <t>B-01-01-04</t>
  </si>
  <si>
    <t>四通阀</t>
  </si>
  <si>
    <t>B-01-01-05</t>
  </si>
  <si>
    <t>天津永俊金属制器有限公司</t>
  </si>
  <si>
    <t>冰箱铜管</t>
  </si>
  <si>
    <t>B-01-01-06</t>
  </si>
  <si>
    <t>湖南同和新材料有限公司</t>
  </si>
  <si>
    <t>电脑铜消磁线圈</t>
  </si>
  <si>
    <t>B-01-01-07</t>
  </si>
  <si>
    <t>无</t>
  </si>
  <si>
    <t>电脑地线</t>
  </si>
  <si>
    <t>B-01-01-08</t>
  </si>
  <si>
    <t>空调铜管</t>
  </si>
  <si>
    <t>B-01-01-09</t>
  </si>
  <si>
    <t>空调黄铜</t>
  </si>
  <si>
    <t>B-01-01-10</t>
  </si>
  <si>
    <t>空调变压器</t>
  </si>
  <si>
    <t>B-01-01-11</t>
  </si>
  <si>
    <t>空调外机铜管</t>
  </si>
  <si>
    <t>B-01-01-17</t>
  </si>
  <si>
    <t>空调内机铜管</t>
  </si>
  <si>
    <t>B-01-01-18</t>
  </si>
  <si>
    <t>空调铜管（带铁）</t>
  </si>
  <si>
    <t>B-01-01-19</t>
  </si>
  <si>
    <t>冰箱铜管（铜葫芦）</t>
  </si>
  <si>
    <t>B-01-01-20</t>
  </si>
  <si>
    <t>电视机杂铝</t>
  </si>
  <si>
    <t>B-01-02-01</t>
  </si>
  <si>
    <t>彩色铝消磁线圈</t>
  </si>
  <si>
    <t>B-01-02-02</t>
  </si>
  <si>
    <t>冰箱杂铝</t>
  </si>
  <si>
    <t>B-01-02-04</t>
  </si>
  <si>
    <t>深加工废钢破碎线</t>
  </si>
  <si>
    <t>洗衣机杂铝</t>
  </si>
  <si>
    <t>B-01-02-05</t>
  </si>
  <si>
    <t>天津爱德森金属制品有限公司</t>
  </si>
  <si>
    <t>洗衣机铝外壳</t>
  </si>
  <si>
    <t>B-01-02-06</t>
  </si>
  <si>
    <t>电脑铝消磁线圈</t>
  </si>
  <si>
    <t>B-01-02-07</t>
  </si>
  <si>
    <t>电脑铝皮</t>
  </si>
  <si>
    <t>B-01-02-08</t>
  </si>
  <si>
    <t>电脑散热片铝</t>
  </si>
  <si>
    <t>B-01-02-09</t>
  </si>
  <si>
    <t>空调铝管</t>
  </si>
  <si>
    <t>B-01-02-10</t>
  </si>
  <si>
    <t>空调杂铝</t>
  </si>
  <si>
    <t>B-01-02-11</t>
  </si>
  <si>
    <t>洗衣机杂铝(带铝含杂)</t>
  </si>
  <si>
    <t>B-01-02-13</t>
  </si>
  <si>
    <t>洗衣机杂铝（三角铝）</t>
  </si>
  <si>
    <t>B-01-02-14</t>
  </si>
  <si>
    <t>冷凝器</t>
  </si>
  <si>
    <t>B-01-07-01</t>
  </si>
  <si>
    <t>冷凝器（柜机）</t>
  </si>
  <si>
    <t>B-01-07-02</t>
  </si>
  <si>
    <t>冷凝器（挂机）</t>
  </si>
  <si>
    <t>B-01-07-03</t>
  </si>
  <si>
    <t>冷凝器（窗机）</t>
  </si>
  <si>
    <t>B-01-07-04</t>
  </si>
  <si>
    <t>蒸发器</t>
  </si>
  <si>
    <t>B-01-08-01</t>
  </si>
  <si>
    <t>蒸发器（柜机）</t>
  </si>
  <si>
    <t>B-01-08-02</t>
  </si>
  <si>
    <t>蒸发器（挂机）</t>
  </si>
  <si>
    <t>B-01-08-03</t>
  </si>
  <si>
    <t>蒸发器（窗机）</t>
  </si>
  <si>
    <t>B-01-08-04</t>
  </si>
  <si>
    <t>阴极罩及附件</t>
  </si>
  <si>
    <t>B-02-01-01</t>
  </si>
  <si>
    <t>防爆箍</t>
  </si>
  <si>
    <t>B-02-01-02</t>
  </si>
  <si>
    <t>电视机杂铁</t>
  </si>
  <si>
    <t>B-02-01-03</t>
  </si>
  <si>
    <t>含铁垃圾杂料</t>
  </si>
  <si>
    <t>B-02-01-04</t>
  </si>
  <si>
    <t>电子枪废铁</t>
  </si>
  <si>
    <t>B-02-01-05</t>
  </si>
  <si>
    <t>冰箱破碎铁</t>
  </si>
  <si>
    <t>B-02-01-06</t>
  </si>
  <si>
    <t>冰箱杂铁</t>
  </si>
  <si>
    <t>B-02-01-07</t>
  </si>
  <si>
    <t>洗衣机铁皮</t>
  </si>
  <si>
    <t>B-02-01-08</t>
  </si>
  <si>
    <t>洗衣机拉杆铁</t>
  </si>
  <si>
    <t>B-02-01-09</t>
  </si>
  <si>
    <t>洗衣机杂铁</t>
  </si>
  <si>
    <t>B-02-01-10</t>
  </si>
  <si>
    <t>天津诺康金属制品有限公司</t>
  </si>
  <si>
    <t>洗衣机铁锭</t>
  </si>
  <si>
    <t>B-02-01-11</t>
  </si>
  <si>
    <t>天津埃莫森铜业有限公司</t>
  </si>
  <si>
    <t>天津通宜顺金属制品有限公司</t>
  </si>
  <si>
    <t>洗衣机不锈铁</t>
  </si>
  <si>
    <t>B-02-01-12</t>
  </si>
  <si>
    <t>汨罗兴昊耐火材料有限公司</t>
  </si>
  <si>
    <t>垃圾杂物</t>
  </si>
  <si>
    <t>B-02-01-13</t>
  </si>
  <si>
    <t>电脑杂铁</t>
  </si>
  <si>
    <t>B-02-01-17</t>
  </si>
  <si>
    <t>电脑壳铁皮</t>
  </si>
  <si>
    <t>B-02-01-18</t>
  </si>
  <si>
    <t>空调铁皮</t>
  </si>
  <si>
    <t>B-02-01-21</t>
  </si>
  <si>
    <t>空调杂铁</t>
  </si>
  <si>
    <t>B-02-01-22</t>
  </si>
  <si>
    <t>加热管</t>
  </si>
  <si>
    <t>B-02-01-23</t>
  </si>
  <si>
    <t>空调破碎铁</t>
  </si>
  <si>
    <t>B-02-01-25</t>
  </si>
  <si>
    <t>洗衣机不锈铁（带铁含杂）</t>
  </si>
  <si>
    <t>B-02-01-30</t>
  </si>
  <si>
    <t>液晶不锈铁</t>
  </si>
  <si>
    <t>B-02-01-31</t>
  </si>
  <si>
    <t>液晶不锈钢</t>
  </si>
  <si>
    <t>B-02-01-32</t>
  </si>
  <si>
    <t>螺丝钉</t>
  </si>
  <si>
    <t>B-02-01-39</t>
  </si>
  <si>
    <t>底盘铁</t>
  </si>
  <si>
    <t>B-02-01-40</t>
  </si>
  <si>
    <t>洗衣机内桶</t>
  </si>
  <si>
    <t>B-02-01-41</t>
  </si>
  <si>
    <t>键盘</t>
  </si>
  <si>
    <t>B-05-03-01</t>
  </si>
  <si>
    <t>鼠标</t>
  </si>
  <si>
    <t>B-05-04-01</t>
  </si>
  <si>
    <t>电视机壳塑料</t>
  </si>
  <si>
    <t>C-04-01-01</t>
  </si>
  <si>
    <t>深加工塑料破碎线</t>
  </si>
  <si>
    <t>黑白电视机壳塑料</t>
  </si>
  <si>
    <t>C-04-01-02</t>
  </si>
  <si>
    <t>电子枪塑料</t>
  </si>
  <si>
    <t>C-04-01-03</t>
  </si>
  <si>
    <t>冰箱主体破碎料</t>
  </si>
  <si>
    <t>C-04-01-04</t>
  </si>
  <si>
    <t>汨罗万容塑业有限公司</t>
  </si>
  <si>
    <t>冰箱PP/PVC塑料</t>
  </si>
  <si>
    <t>C-04-01-05</t>
  </si>
  <si>
    <t>冰箱抽屉</t>
  </si>
  <si>
    <t>C-04-01-06</t>
  </si>
  <si>
    <t>冰箱挡板塑料</t>
  </si>
  <si>
    <t>C-04-01-07</t>
  </si>
  <si>
    <t>洗衣机壳塑料</t>
  </si>
  <si>
    <t>C-04-01-08</t>
  </si>
  <si>
    <t>洗衣机元配混合件</t>
  </si>
  <si>
    <t>C-04-01-09</t>
  </si>
  <si>
    <t>洗衣机传动轮</t>
  </si>
  <si>
    <t>C-04-01-10</t>
  </si>
  <si>
    <t>洗衣机拉杆铁塑料</t>
  </si>
  <si>
    <t>C-04-01-11</t>
  </si>
  <si>
    <t>天津开泰金属制品有限公司</t>
  </si>
  <si>
    <t>电脑壳塑料</t>
  </si>
  <si>
    <t>C-04-01-13</t>
  </si>
  <si>
    <t>风扇</t>
  </si>
  <si>
    <t>C-04-01-14</t>
  </si>
  <si>
    <t>空调控制器</t>
  </si>
  <si>
    <t>C-04-01-15</t>
  </si>
  <si>
    <t>空调塑料</t>
  </si>
  <si>
    <t>C-04-01-16</t>
  </si>
  <si>
    <t>冰箱主体破碎料(新线）</t>
  </si>
  <si>
    <t>C-04-01-26</t>
  </si>
  <si>
    <t>冰箱主体破碎料(老线冰柜）</t>
  </si>
  <si>
    <t>C-04-01-27</t>
  </si>
  <si>
    <t>冰箱主体破碎料(新线冰柜）</t>
  </si>
  <si>
    <t>C-04-01-28</t>
  </si>
  <si>
    <t>冰箱主体破碎料(老线）</t>
  </si>
  <si>
    <t>C-04-01-29</t>
  </si>
  <si>
    <t>液晶壳塑料</t>
  </si>
  <si>
    <t>C-04-01-30</t>
  </si>
  <si>
    <t>遮光片（PS)</t>
  </si>
  <si>
    <t>C-04-01-31</t>
  </si>
  <si>
    <t>遮光片（有机）</t>
  </si>
  <si>
    <t>C-04-01-32</t>
  </si>
  <si>
    <t>薄膜</t>
  </si>
  <si>
    <t>C-04-01-33</t>
  </si>
  <si>
    <t>遮光片（MS)</t>
  </si>
  <si>
    <t>遮光片（不拉丝）</t>
  </si>
  <si>
    <t>冰箱温控开关</t>
  </si>
  <si>
    <t>C-04-01-36</t>
  </si>
  <si>
    <t>滚筒橡胶圈</t>
  </si>
  <si>
    <t>C-04-01-37</t>
  </si>
  <si>
    <t>单缸壳塑料</t>
  </si>
  <si>
    <t>C-04-01-38</t>
  </si>
  <si>
    <t>双缸壳塑料</t>
  </si>
  <si>
    <t>C-04-01-39</t>
  </si>
  <si>
    <t>全自动塑料</t>
  </si>
  <si>
    <t>C-04-01-40</t>
  </si>
  <si>
    <t>滚筒塑料</t>
  </si>
  <si>
    <t>C-04-01-41</t>
  </si>
  <si>
    <t>制冷剂（氟利昂）</t>
  </si>
  <si>
    <t>D-01-01-01</t>
  </si>
  <si>
    <t>润滑油</t>
  </si>
  <si>
    <t>D-01-02-01</t>
  </si>
  <si>
    <t>湖南邦德博鑫环保科技有限公司</t>
  </si>
  <si>
    <t>平衡水</t>
  </si>
  <si>
    <t>D-01-04-01</t>
  </si>
  <si>
    <t>稀释</t>
  </si>
  <si>
    <t>黑白屏玻璃</t>
  </si>
  <si>
    <t>E-01-01-01</t>
  </si>
  <si>
    <t>盘亏</t>
  </si>
  <si>
    <t>汨罗市壹达玻璃纤维厂</t>
  </si>
  <si>
    <t>黑白锥玻璃</t>
  </si>
  <si>
    <t>E-01-01-02</t>
  </si>
  <si>
    <t>电子枪锥玻璃</t>
  </si>
  <si>
    <t>E-01-02-01</t>
  </si>
  <si>
    <t>彩色锥玻璃</t>
  </si>
  <si>
    <t>E-01-02-02</t>
  </si>
  <si>
    <t>汨罗万容固体废物处理有限公司</t>
  </si>
  <si>
    <t>彩色屏玻璃</t>
  </si>
  <si>
    <t>E-01-03-01</t>
  </si>
  <si>
    <t>聊城晶悦玻璃原料有限公司</t>
  </si>
  <si>
    <t>液晶面板</t>
  </si>
  <si>
    <t>E-01-03-02</t>
  </si>
  <si>
    <t>湖南安耀达再生资源有限公司</t>
  </si>
  <si>
    <t>彩色屏玻璃（含荧光粉）</t>
  </si>
  <si>
    <t>E-01-03-03</t>
  </si>
  <si>
    <t>冰箱玻璃</t>
  </si>
  <si>
    <t>E-01-06-01</t>
  </si>
  <si>
    <t>洗衣机玻璃</t>
  </si>
  <si>
    <t>E-01-06-02</t>
  </si>
  <si>
    <t>液晶玻璃</t>
  </si>
  <si>
    <t>E-01-06-03</t>
  </si>
  <si>
    <t>大偏转线圈</t>
  </si>
  <si>
    <t>F-01-02-01</t>
  </si>
  <si>
    <t>小偏转线圈</t>
  </si>
  <si>
    <t>F-01-02-02</t>
  </si>
  <si>
    <t>冰箱压缩机</t>
  </si>
  <si>
    <t>F-01-03-01</t>
  </si>
  <si>
    <t>湖北金言金属材料有限公司</t>
  </si>
  <si>
    <t>铜陵福茂再生资源利用有限公司</t>
  </si>
  <si>
    <t>空调压缩机</t>
  </si>
  <si>
    <t>F-01-03-02</t>
  </si>
  <si>
    <t>冰箱电机风扇</t>
  </si>
  <si>
    <t>F-01-04-01</t>
  </si>
  <si>
    <t>洗衣机电机（铁）</t>
  </si>
  <si>
    <t>F-01-04-02</t>
  </si>
  <si>
    <t>洗衣机电机（铝）</t>
  </si>
  <si>
    <t>F-01-04-03</t>
  </si>
  <si>
    <t>空调电机</t>
  </si>
  <si>
    <t>F-01-04-04</t>
  </si>
  <si>
    <t>天津光华远大金属制品有限公司</t>
  </si>
  <si>
    <t>洗衣机电机（滚桶电机）</t>
  </si>
  <si>
    <t>F-01-04-05</t>
  </si>
  <si>
    <t>全自动电机-铝壳铜芯</t>
  </si>
  <si>
    <t>F-01-04-06</t>
  </si>
  <si>
    <t>全自动电机-铝壳铝芯</t>
  </si>
  <si>
    <t>F-01-04-07</t>
  </si>
  <si>
    <t>双缸电机-铁壳铜芯</t>
  </si>
  <si>
    <t>F-01-04-08</t>
  </si>
  <si>
    <t>双缸电机-铁壳铝芯</t>
  </si>
  <si>
    <t>F-01-04-09</t>
  </si>
  <si>
    <t>磁包电机</t>
  </si>
  <si>
    <t>F-01-04-10</t>
  </si>
  <si>
    <t>全自动电机-铁壳铜芯</t>
  </si>
  <si>
    <t>F-01-04-11</t>
  </si>
  <si>
    <t>全自动电机-铁壳铝芯</t>
  </si>
  <si>
    <t>F-01-04-12</t>
  </si>
  <si>
    <t>滚筒电机-铝壳铜芯</t>
  </si>
  <si>
    <t>F-01-04-13</t>
  </si>
  <si>
    <t>滚筒电机-铝壳铝芯</t>
  </si>
  <si>
    <t>F-01-04-14</t>
  </si>
  <si>
    <t>单缸电机-铁壳铜芯</t>
  </si>
  <si>
    <t>F-01-04-15</t>
  </si>
  <si>
    <t>单缸电机-铁壳铝芯</t>
  </si>
  <si>
    <t>F-01-04-16</t>
  </si>
  <si>
    <t>洗衣机电容</t>
  </si>
  <si>
    <t>F-01-05-01</t>
  </si>
  <si>
    <t>空调电容</t>
  </si>
  <si>
    <t>F-01-05-02</t>
  </si>
  <si>
    <t>CPU</t>
  </si>
  <si>
    <t>F-01-06-01</t>
  </si>
  <si>
    <t>内存条</t>
  </si>
  <si>
    <t>F-01-07-01</t>
  </si>
  <si>
    <t>硬盘</t>
  </si>
  <si>
    <t>F-01-08-01</t>
  </si>
  <si>
    <t>彩色电路板</t>
  </si>
  <si>
    <t>F-01-09-01</t>
  </si>
  <si>
    <t>永兴鹏琨环保有限公司</t>
  </si>
  <si>
    <t>黑白电路板</t>
  </si>
  <si>
    <t>F-01-09-02</t>
  </si>
  <si>
    <t>高压包</t>
  </si>
  <si>
    <t>F-01-09-03</t>
  </si>
  <si>
    <t>洗衣机电路板</t>
  </si>
  <si>
    <t>F-01-09-04</t>
  </si>
  <si>
    <t>电脑主板</t>
  </si>
  <si>
    <t>F-01-09-07</t>
  </si>
  <si>
    <t>空调线路板</t>
  </si>
  <si>
    <t>F-01-09-08</t>
  </si>
  <si>
    <t>笔记本电脑主板</t>
  </si>
  <si>
    <t>F-01-09-13</t>
  </si>
  <si>
    <t>液晶电路板（电源板）</t>
  </si>
  <si>
    <t>F-01-09-14</t>
  </si>
  <si>
    <t>液晶电路板（软板）</t>
  </si>
  <si>
    <t>F-01-09-15</t>
  </si>
  <si>
    <t>笔记本电脑板（软板）</t>
  </si>
  <si>
    <t>F-01-09-16</t>
  </si>
  <si>
    <t>笔记本电脑板（电源板）</t>
  </si>
  <si>
    <t>F-01-09-17</t>
  </si>
  <si>
    <t>电脑电池</t>
  </si>
  <si>
    <t>F-01-10-01</t>
  </si>
  <si>
    <t>电视机喇叭</t>
  </si>
  <si>
    <t>F-01-11-01</t>
  </si>
  <si>
    <t>液晶电视机喇叭</t>
  </si>
  <si>
    <t>F-01-11-04</t>
  </si>
  <si>
    <t>电源盒</t>
  </si>
  <si>
    <t>F-01-12-01</t>
  </si>
  <si>
    <t>显卡/声卡/网卡</t>
  </si>
  <si>
    <t>F-01-13-01</t>
  </si>
  <si>
    <t>光驱</t>
  </si>
  <si>
    <t>F-01-14-01</t>
  </si>
  <si>
    <t>软驱</t>
  </si>
  <si>
    <t>F-01-14-02</t>
  </si>
  <si>
    <t>电视机花线</t>
  </si>
  <si>
    <t>G-01-03-01</t>
  </si>
  <si>
    <t>电视机电源线</t>
  </si>
  <si>
    <t>G-01-03-02</t>
  </si>
  <si>
    <t>冰箱电源线</t>
  </si>
  <si>
    <t>G-01-03-03</t>
  </si>
  <si>
    <t>冰箱花线</t>
  </si>
  <si>
    <t>G-01-03-04</t>
  </si>
  <si>
    <t>洗衣机花线</t>
  </si>
  <si>
    <t>G-01-03-05</t>
  </si>
  <si>
    <t>数据线</t>
  </si>
  <si>
    <t>G-01-03-06</t>
  </si>
  <si>
    <t>电脑花线</t>
  </si>
  <si>
    <t>G-01-03-07</t>
  </si>
  <si>
    <t>电脑电源线</t>
  </si>
  <si>
    <t>G-01-03-08</t>
  </si>
  <si>
    <t>空调花线</t>
  </si>
  <si>
    <t>G-01-03-09</t>
  </si>
  <si>
    <t>冰箱泡沫</t>
  </si>
  <si>
    <t>G-01-04-01</t>
  </si>
  <si>
    <t>长沙市瀚阳固体废物治理有限责任公司</t>
  </si>
  <si>
    <t>株洲恒基资源再生有限公司</t>
  </si>
  <si>
    <t>空调泡沫</t>
  </si>
  <si>
    <t>G-01-04-02</t>
  </si>
  <si>
    <t>冰箱泡沫（新线）</t>
  </si>
  <si>
    <t>G-01-04-03</t>
  </si>
  <si>
    <t>冰箱泡沫（分选机）</t>
  </si>
  <si>
    <t>G-01-04-04</t>
  </si>
  <si>
    <t>冰柜分机泡沫</t>
  </si>
  <si>
    <t>G-01-04-05</t>
  </si>
  <si>
    <t>洗衣机木板</t>
  </si>
  <si>
    <t>G-01-05-01</t>
  </si>
  <si>
    <t>荧光粉</t>
  </si>
  <si>
    <t>G-01-07-01</t>
  </si>
  <si>
    <t>荧光粉手套</t>
  </si>
  <si>
    <t>G-01-07-02</t>
  </si>
  <si>
    <t>等离子荧光粉沾染玻璃</t>
  </si>
  <si>
    <t>G-01-07-03</t>
  </si>
  <si>
    <t>荧光粉沾染物</t>
  </si>
  <si>
    <t>G-01-07-04</t>
  </si>
  <si>
    <t>生产垃圾</t>
  </si>
  <si>
    <t>G-01-08-01</t>
  </si>
  <si>
    <t>汨罗市市容环境卫生服务中心</t>
  </si>
  <si>
    <t>沾染废物</t>
  </si>
  <si>
    <t>G-01-08-04</t>
  </si>
  <si>
    <t>粉尘</t>
  </si>
  <si>
    <t>G-01-09-06</t>
  </si>
  <si>
    <t>含汞粉尘</t>
  </si>
  <si>
    <t>G-01-09-07</t>
  </si>
  <si>
    <t>活性碳</t>
  </si>
  <si>
    <t>G-01-10-01</t>
  </si>
  <si>
    <t>光源（LED灯）</t>
  </si>
  <si>
    <t>G-01-19-01</t>
  </si>
  <si>
    <t>光源（含汞灯管）</t>
  </si>
  <si>
    <t>G-01-19-02</t>
  </si>
  <si>
    <t>新线混合料</t>
  </si>
  <si>
    <t>H-09-09-02</t>
  </si>
  <si>
    <t>皮带</t>
  </si>
  <si>
    <t>H-09-09-40</t>
  </si>
  <si>
    <t>湖南骏马体育用品有限公司</t>
  </si>
  <si>
    <t>进水管</t>
  </si>
  <si>
    <t>H-09-09-41</t>
  </si>
  <si>
    <t>合计：</t>
  </si>
  <si>
    <t>备注：2023年2季度拆解产物共入库3693.6605吨，其中包括其他入库（盘盈、分选和设备清理）0.372吨。</t>
  </si>
  <si>
    <r>
      <rPr>
        <b/>
        <sz val="16"/>
        <rFont val="Times New Roman"/>
        <charset val="0"/>
      </rPr>
      <t>2024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4</t>
    </r>
    <r>
      <rPr>
        <b/>
        <sz val="16"/>
        <rFont val="宋体"/>
        <charset val="0"/>
      </rPr>
      <t>季度拆解产物产生、处理明细表</t>
    </r>
  </si>
  <si>
    <t>冰箱白铜线</t>
  </si>
  <si>
    <t>B-01-01-001</t>
  </si>
  <si>
    <t>天津奥尼斯特物产开发有限公司</t>
  </si>
  <si>
    <t>冰箱破碎铜</t>
  </si>
  <si>
    <t>B-01-01-002</t>
  </si>
  <si>
    <t>天津永俊金属制品有限公司</t>
  </si>
  <si>
    <t>空调三通阀</t>
  </si>
  <si>
    <t>B-01-01-004</t>
  </si>
  <si>
    <t>天津荣和金属制品有限公司</t>
  </si>
  <si>
    <t>连接铜管</t>
  </si>
  <si>
    <t>B-01-01-007</t>
  </si>
  <si>
    <t>冰箱破碎铝</t>
  </si>
  <si>
    <t>B-01-02-001</t>
  </si>
  <si>
    <t>湖南西鼎新材料有限公司</t>
  </si>
  <si>
    <t>生铝</t>
  </si>
  <si>
    <t>B-01-02-002</t>
  </si>
  <si>
    <t>临沂恒昌金属制品有限公司</t>
  </si>
  <si>
    <t>冰箱锌块</t>
  </si>
  <si>
    <t>B-01-03-001</t>
  </si>
  <si>
    <t>锌</t>
  </si>
  <si>
    <t>B-01-03-02</t>
  </si>
  <si>
    <t>洗衣机离合器</t>
  </si>
  <si>
    <t>B-02-01-008</t>
  </si>
  <si>
    <t>天津凯成发金属制品有限公司</t>
  </si>
  <si>
    <t>杂铁（待加工）</t>
  </si>
  <si>
    <t>B-02-01-009</t>
  </si>
  <si>
    <t>防爆带</t>
  </si>
  <si>
    <t>B-02-01-010</t>
  </si>
  <si>
    <t>阴罩网</t>
  </si>
  <si>
    <t>B-02-01-011</t>
  </si>
  <si>
    <t>杂铁</t>
  </si>
  <si>
    <t>B-02-01-012</t>
  </si>
  <si>
    <t>打包铁（一次）</t>
  </si>
  <si>
    <t>B-02-01-013</t>
  </si>
  <si>
    <t>湖南绿为环保科技有限责任公司</t>
  </si>
  <si>
    <t>嘉禾县顺盛工贸有限公司</t>
  </si>
  <si>
    <t>不锈铁打包（一次）</t>
  </si>
  <si>
    <t>B-02-01-014</t>
  </si>
  <si>
    <t>废塑料-混合塑料</t>
  </si>
  <si>
    <t>C-01-05-009</t>
  </si>
  <si>
    <t>塑料粉碎料-冰箱破碎塑料</t>
  </si>
  <si>
    <t>C-03-01-001</t>
  </si>
  <si>
    <t>清远市国顺塑料五金有限公司</t>
  </si>
  <si>
    <t>韶关鑫山塑料有限公司</t>
  </si>
  <si>
    <t>万容日丽新材料（湖南）有限公司</t>
  </si>
  <si>
    <t>洗衣机水管</t>
  </si>
  <si>
    <t>C-03-01-002</t>
  </si>
  <si>
    <t>杂塑料</t>
  </si>
  <si>
    <t>C-03-01-003</t>
  </si>
  <si>
    <t>C-04-01-34</t>
  </si>
  <si>
    <t>C-04-01-35</t>
  </si>
  <si>
    <t>单缸塑料</t>
  </si>
  <si>
    <t>双缸塑料</t>
  </si>
  <si>
    <t>废塑料（电视机壳塑料）</t>
  </si>
  <si>
    <t>C-04-01-68</t>
  </si>
  <si>
    <t>废塑料（黑白电视机壳塑料）</t>
  </si>
  <si>
    <t>C-04-01-69</t>
  </si>
  <si>
    <t>废塑料（电子枪塑料）</t>
  </si>
  <si>
    <t>C-04-01-70</t>
  </si>
  <si>
    <t>废塑料(单缸塑料)</t>
  </si>
  <si>
    <t>C-04-01-73</t>
  </si>
  <si>
    <t>废塑料（电脑壳塑料）</t>
  </si>
  <si>
    <t>C-04-01-74</t>
  </si>
  <si>
    <t>废塑料（风扇）</t>
  </si>
  <si>
    <t>C-04-01-75</t>
  </si>
  <si>
    <t>废塑料（空调塑料）</t>
  </si>
  <si>
    <t>C-04-01-76</t>
  </si>
  <si>
    <t>废塑料（液晶壳塑料）</t>
  </si>
  <si>
    <t>C-04-01-77</t>
  </si>
  <si>
    <t>废塑料（PS遮光片）</t>
  </si>
  <si>
    <t>C-04-01-78</t>
  </si>
  <si>
    <t>废塑料（薄膜）</t>
  </si>
  <si>
    <t>C-04-01-79</t>
  </si>
  <si>
    <t>废塑料(双缸塑料)</t>
  </si>
  <si>
    <t>C-04-01-81</t>
  </si>
  <si>
    <t>废塑料(全自动塑料)</t>
  </si>
  <si>
    <t>C-04-01-82</t>
  </si>
  <si>
    <t>废塑料(滚筒塑料)</t>
  </si>
  <si>
    <t>C-04-01-83</t>
  </si>
  <si>
    <t>废塑料（有机遮光片）</t>
  </si>
  <si>
    <t>C-04-01-84</t>
  </si>
  <si>
    <t>废塑料（冰箱PP/PVC塑料）</t>
  </si>
  <si>
    <t>C-04-01-85</t>
  </si>
  <si>
    <t>废塑料(MS遮光片)</t>
  </si>
  <si>
    <t>C-04-01-86</t>
  </si>
  <si>
    <t>塑料粉碎料（冰箱主体破碎混合料）</t>
  </si>
  <si>
    <t>C-04-01-87</t>
  </si>
  <si>
    <t>塑料粉碎料（冰柜主体混合料）</t>
  </si>
  <si>
    <t>C-04-01-88</t>
  </si>
  <si>
    <t>天津澳宏环保材料有限公司</t>
  </si>
  <si>
    <t>远大（湖南)再生燃油股份有限公司</t>
  </si>
  <si>
    <t>远大(湖南)再生资源股份有限公司</t>
  </si>
  <si>
    <t>平衡环内盐水</t>
  </si>
  <si>
    <t>D-01-04-001</t>
  </si>
  <si>
    <t>CRT锥玻璃</t>
  </si>
  <si>
    <t>E-01-02-001</t>
  </si>
  <si>
    <t>沾染玻璃</t>
  </si>
  <si>
    <t>E-01-02-03</t>
  </si>
  <si>
    <t>CRT屏玻璃</t>
  </si>
  <si>
    <t>E-01-03-001</t>
  </si>
  <si>
    <t>湖南省鸿森玻璃纤维有限公司</t>
  </si>
  <si>
    <t>CRT玻璃</t>
  </si>
  <si>
    <t>E-01-03-002</t>
  </si>
  <si>
    <t>河南硕盛再生资源有限公司</t>
  </si>
  <si>
    <t>管颈管（电子枪）玻璃</t>
  </si>
  <si>
    <t>E-01-06-001</t>
  </si>
  <si>
    <t>冰箱花玻璃</t>
  </si>
  <si>
    <t>F-01-07-003</t>
  </si>
  <si>
    <t>铜线圈</t>
  </si>
  <si>
    <t>F-01-02-001</t>
  </si>
  <si>
    <t>电冰箱压缩机-铝</t>
  </si>
  <si>
    <t>F-01-03-001</t>
  </si>
  <si>
    <t>电冰箱压缩机-铜</t>
  </si>
  <si>
    <t>F-01-03-002</t>
  </si>
  <si>
    <t>瓷电机-铝</t>
  </si>
  <si>
    <t>F-01-04-001</t>
  </si>
  <si>
    <t>瓷电机-铜</t>
  </si>
  <si>
    <t>F-01-04-002</t>
  </si>
  <si>
    <t>铝壳铝电机</t>
  </si>
  <si>
    <t>F-01-04-003</t>
  </si>
  <si>
    <t>铝壳铜电机</t>
  </si>
  <si>
    <t>F-01-04-004</t>
  </si>
  <si>
    <t>铁壳铝电机</t>
  </si>
  <si>
    <t>F-01-04-005</t>
  </si>
  <si>
    <t>铁壳铜电机</t>
  </si>
  <si>
    <t>F-01-04-006</t>
  </si>
  <si>
    <t>天津淏泽丰润业金属有限公司</t>
  </si>
  <si>
    <t>电容器</t>
  </si>
  <si>
    <t>F-01-05-001</t>
  </si>
  <si>
    <t>冰箱电容</t>
  </si>
  <si>
    <t>F-01-05-03</t>
  </si>
  <si>
    <t>电视电路板</t>
  </si>
  <si>
    <t>F-01-07-001</t>
  </si>
  <si>
    <t>冰箱电路板</t>
  </si>
  <si>
    <t>F-01-08-001</t>
  </si>
  <si>
    <t>扬声器</t>
  </si>
  <si>
    <t>F-01-10-001</t>
  </si>
  <si>
    <t>液晶扬声器</t>
  </si>
  <si>
    <t>F-01-10-002</t>
  </si>
  <si>
    <t>电子枪</t>
  </si>
  <si>
    <t>F-01-11-001</t>
  </si>
  <si>
    <t>空调蒸发器</t>
  </si>
  <si>
    <t>F-01-15-001</t>
  </si>
  <si>
    <t>空调冷凝器</t>
  </si>
  <si>
    <t>F-01-16-001</t>
  </si>
  <si>
    <t>洗衣机水位开关</t>
  </si>
  <si>
    <t>F-01-17-001</t>
  </si>
  <si>
    <t>冰箱变压器</t>
  </si>
  <si>
    <t>F-01-21-002</t>
  </si>
  <si>
    <t>洗衣机变压器</t>
  </si>
  <si>
    <t>F-01-21-003</t>
  </si>
  <si>
    <t>风扇电动机</t>
  </si>
  <si>
    <t>F-01-26-001</t>
  </si>
  <si>
    <t>接线盒</t>
  </si>
  <si>
    <t>F-01-26-002</t>
  </si>
  <si>
    <t>空调电磁阀</t>
  </si>
  <si>
    <t>F-01-26-003</t>
  </si>
  <si>
    <t>内机电动机</t>
  </si>
  <si>
    <t>F-01-26-004</t>
  </si>
  <si>
    <t>排水牵引器</t>
  </si>
  <si>
    <t>F-01-26-005</t>
  </si>
  <si>
    <t>散热风扇</t>
  </si>
  <si>
    <t>F-01-26-006</t>
  </si>
  <si>
    <t>散热器</t>
  </si>
  <si>
    <t>F-01-26-007</t>
  </si>
  <si>
    <t>外机电动机</t>
  </si>
  <si>
    <t>F-01-26-008</t>
  </si>
  <si>
    <t>温控器</t>
  </si>
  <si>
    <t>F-01-26-009</t>
  </si>
  <si>
    <t>洗衣机定时器</t>
  </si>
  <si>
    <t>F-01-26-010</t>
  </si>
  <si>
    <t>洗衣机减速器</t>
  </si>
  <si>
    <t>F-01-26-011</t>
  </si>
  <si>
    <t>洗衣机进水阀</t>
  </si>
  <si>
    <t>F-01-26-012</t>
  </si>
  <si>
    <t>洗衣机排水阀</t>
  </si>
  <si>
    <t>F-01-26-013</t>
  </si>
  <si>
    <t>冰箱杂线</t>
  </si>
  <si>
    <t>G-01-03-001</t>
  </si>
  <si>
    <t>电视机铝消磁线</t>
  </si>
  <si>
    <t>G-01-03-002</t>
  </si>
  <si>
    <t>电视机铜消磁线</t>
  </si>
  <si>
    <t>G-01-03-003</t>
  </si>
  <si>
    <t>电视机杂线</t>
  </si>
  <si>
    <t>G-01-03-004</t>
  </si>
  <si>
    <t>地线</t>
  </si>
  <si>
    <t>G-01-03-005</t>
  </si>
  <si>
    <t>洗衣机杂线</t>
  </si>
  <si>
    <t>G-01-03-006</t>
  </si>
  <si>
    <t>空调杂线</t>
  </si>
  <si>
    <t>G-01-03-007</t>
  </si>
  <si>
    <t>保温层材料</t>
  </si>
  <si>
    <t>G-01-05-001</t>
  </si>
  <si>
    <t>冰箱橡胶</t>
  </si>
  <si>
    <t>G-01-06-001</t>
  </si>
  <si>
    <t>杂塑环</t>
  </si>
  <si>
    <t>G-01-07-001</t>
  </si>
  <si>
    <t>洗衣机平衡块</t>
  </si>
  <si>
    <t>G-01-07-002</t>
  </si>
  <si>
    <t>合计</t>
  </si>
  <si>
    <t>备注：2024年4季度拆解产物共入库10092.5975吨，其中包括其他入库（盘盈、分选和设备清理0.927吨。）</t>
  </si>
  <si>
    <r>
      <rPr>
        <b/>
        <sz val="16"/>
        <rFont val="宋体"/>
        <charset val="134"/>
      </rPr>
      <t>汨罗万容电子废弃物处理有限公司</t>
    </r>
    <r>
      <rPr>
        <b/>
        <sz val="16"/>
        <rFont val="Times New Roman"/>
        <charset val="134"/>
      </rPr>
      <t>2023</t>
    </r>
    <r>
      <rPr>
        <b/>
        <sz val="16"/>
        <rFont val="宋体"/>
        <charset val="134"/>
      </rPr>
      <t>年2季度拆解产物产生、处理明细表</t>
    </r>
  </si>
  <si>
    <r>
      <rPr>
        <sz val="10"/>
        <rFont val="宋体"/>
        <charset val="134"/>
      </rPr>
      <t>洗衣机杂铝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带铝含杂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</si>
  <si>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冰箱</t>
    </r>
    <r>
      <rPr>
        <sz val="10"/>
        <rFont val="Times New Roman"/>
        <charset val="134"/>
      </rPr>
      <t>PP/PVC</t>
    </r>
    <r>
      <rPr>
        <sz val="10"/>
        <rFont val="宋体"/>
        <charset val="134"/>
      </rPr>
      <t>塑料</t>
    </r>
  </si>
  <si>
    <r>
      <rPr>
        <sz val="10"/>
        <rFont val="宋体"/>
        <charset val="134"/>
      </rPr>
      <t>冰箱主体破碎料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新线）</t>
    </r>
  </si>
  <si>
    <r>
      <rPr>
        <sz val="10"/>
        <rFont val="宋体"/>
        <charset val="134"/>
      </rPr>
      <t>冰箱主体破碎料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老线冰柜）</t>
    </r>
  </si>
  <si>
    <r>
      <rPr>
        <sz val="10"/>
        <rFont val="宋体"/>
        <charset val="134"/>
      </rPr>
      <t>冰箱主体破碎料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新线冰柜）</t>
    </r>
  </si>
  <si>
    <r>
      <rPr>
        <sz val="10"/>
        <rFont val="宋体"/>
        <charset val="134"/>
      </rPr>
      <t>冰箱主体破碎料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老线）</t>
    </r>
  </si>
  <si>
    <r>
      <rPr>
        <sz val="10"/>
        <rFont val="宋体"/>
        <charset val="134"/>
      </rPr>
      <t>遮光片（</t>
    </r>
    <r>
      <rPr>
        <sz val="10"/>
        <rFont val="Times New Roman"/>
        <charset val="134"/>
      </rPr>
      <t>PS)</t>
    </r>
  </si>
  <si>
    <r>
      <rPr>
        <sz val="10"/>
        <rFont val="宋体"/>
        <charset val="134"/>
      </rPr>
      <t>遮光片（</t>
    </r>
    <r>
      <rPr>
        <sz val="10"/>
        <rFont val="Times New Roman"/>
        <charset val="134"/>
      </rPr>
      <t>MS)</t>
    </r>
  </si>
  <si>
    <r>
      <rPr>
        <sz val="10"/>
        <color theme="1"/>
        <rFont val="宋体"/>
        <charset val="134"/>
      </rPr>
      <t>全自动电机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铝壳铜芯</t>
    </r>
  </si>
  <si>
    <r>
      <rPr>
        <sz val="10"/>
        <color theme="1"/>
        <rFont val="宋体"/>
        <charset val="134"/>
      </rPr>
      <t>全自动电机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铝壳铝芯</t>
    </r>
  </si>
  <si>
    <r>
      <rPr>
        <sz val="10"/>
        <color theme="1"/>
        <rFont val="宋体"/>
        <charset val="134"/>
      </rPr>
      <t>双缸电机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铁壳铜芯</t>
    </r>
  </si>
  <si>
    <r>
      <rPr>
        <sz val="10"/>
        <color theme="1"/>
        <rFont val="宋体"/>
        <charset val="134"/>
      </rPr>
      <t>双缸电机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铁壳铝芯</t>
    </r>
  </si>
  <si>
    <r>
      <rPr>
        <sz val="10"/>
        <color theme="1"/>
        <rFont val="宋体"/>
        <charset val="134"/>
      </rPr>
      <t>全自动电机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铁壳铜芯</t>
    </r>
  </si>
  <si>
    <r>
      <rPr>
        <sz val="10"/>
        <color theme="1"/>
        <rFont val="宋体"/>
        <charset val="134"/>
      </rPr>
      <t>全自动电机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铁壳铝芯</t>
    </r>
  </si>
  <si>
    <r>
      <rPr>
        <sz val="10"/>
        <color theme="1"/>
        <rFont val="宋体"/>
        <charset val="134"/>
      </rPr>
      <t>滚筒电机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铝壳铜芯</t>
    </r>
  </si>
  <si>
    <r>
      <rPr>
        <sz val="10"/>
        <color theme="1"/>
        <rFont val="宋体"/>
        <charset val="134"/>
      </rPr>
      <t>滚筒电机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铝壳铝芯</t>
    </r>
  </si>
  <si>
    <r>
      <rPr>
        <sz val="10"/>
        <color theme="1"/>
        <rFont val="宋体"/>
        <charset val="134"/>
      </rPr>
      <t>单缸电机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铁壳铜芯</t>
    </r>
  </si>
  <si>
    <r>
      <rPr>
        <sz val="10"/>
        <color theme="1"/>
        <rFont val="宋体"/>
        <charset val="134"/>
      </rPr>
      <t>单缸电机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铁壳铝芯</t>
    </r>
  </si>
  <si>
    <r>
      <rPr>
        <sz val="10"/>
        <rFont val="宋体"/>
        <charset val="134"/>
      </rPr>
      <t>显卡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声卡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网卡</t>
    </r>
  </si>
  <si>
    <r>
      <rPr>
        <sz val="10"/>
        <rFont val="宋体"/>
        <charset val="134"/>
      </rPr>
      <t>光源（</t>
    </r>
    <r>
      <rPr>
        <sz val="10"/>
        <rFont val="Times New Roman"/>
        <charset val="134"/>
      </rPr>
      <t>LED</t>
    </r>
    <r>
      <rPr>
        <sz val="10"/>
        <rFont val="宋体"/>
        <charset val="134"/>
      </rPr>
      <t>灯）</t>
    </r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</si>
  <si>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季度拆解产物共入库</t>
    </r>
    <r>
      <rPr>
        <sz val="10"/>
        <rFont val="Times New Roman"/>
        <charset val="134"/>
      </rPr>
      <t>3693.6605</t>
    </r>
    <r>
      <rPr>
        <sz val="10"/>
        <rFont val="宋体"/>
        <charset val="134"/>
      </rPr>
      <t>吨，其中包括其他入库（盘盈、分选和设备清理）</t>
    </r>
    <r>
      <rPr>
        <sz val="10"/>
        <rFont val="Times New Roman"/>
        <charset val="134"/>
      </rPr>
      <t>0.372</t>
    </r>
    <r>
      <rPr>
        <sz val="10"/>
        <rFont val="宋体"/>
        <charset val="134"/>
      </rPr>
      <t>吨。</t>
    </r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</si>
  <si>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</si>
  <si>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季度拆解产物产生、处理明细表</t>
    </r>
  </si>
  <si>
    <t>编码</t>
  </si>
  <si>
    <t>上期结存（吨）</t>
  </si>
  <si>
    <t>本期产生量（吨）</t>
  </si>
  <si>
    <t>本期处理量（吨）</t>
  </si>
  <si>
    <t>本期处理量明细</t>
  </si>
  <si>
    <t>库存量（吨）</t>
  </si>
  <si>
    <t>重量</t>
  </si>
  <si>
    <t>汨罗市和盛废旧物资有限公司</t>
  </si>
  <si>
    <t>汨罗市双兴高温耐火材料有限公司</t>
  </si>
  <si>
    <t>江西格林循环产业股份有限公司</t>
  </si>
  <si>
    <t>汨罗市超光塑料有限公司</t>
  </si>
  <si>
    <t>长沙铭远环保科技有限公司</t>
  </si>
  <si>
    <t>石门县顺利玻纤制品厂</t>
  </si>
  <si>
    <t>湖南合心有色金属有限公司</t>
  </si>
  <si>
    <t>华新环境工程（湖南）有限公司</t>
  </si>
  <si>
    <t>拆解产物合计</t>
  </si>
  <si>
    <r>
      <rPr>
        <sz val="10"/>
        <rFont val="宋体"/>
        <charset val="134"/>
      </rPr>
      <t>备注：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季度拆解产物共入库</t>
    </r>
    <r>
      <rPr>
        <sz val="10"/>
        <rFont val="Times New Roman"/>
        <charset val="134"/>
      </rPr>
      <t>5989.2585</t>
    </r>
    <r>
      <rPr>
        <sz val="10"/>
        <rFont val="宋体"/>
        <charset val="134"/>
      </rPr>
      <t>吨，其中包括其他入库（盘盈、分选和设备清理）</t>
    </r>
    <r>
      <rPr>
        <sz val="10"/>
        <rFont val="Times New Roman"/>
        <charset val="134"/>
      </rPr>
      <t>1.693</t>
    </r>
    <r>
      <rPr>
        <sz val="10"/>
        <rFont val="宋体"/>
        <charset val="134"/>
      </rPr>
      <t>吨。</t>
    </r>
  </si>
  <si>
    <r>
      <rPr>
        <b/>
        <sz val="16"/>
        <rFont val="Times New Roman"/>
        <charset val="0"/>
      </rPr>
      <t>2023</t>
    </r>
    <r>
      <rPr>
        <b/>
        <sz val="16"/>
        <rFont val="宋体"/>
        <charset val="134"/>
      </rPr>
      <t>年2季度拆解产物产生、处理明细表</t>
    </r>
  </si>
  <si>
    <r>
      <rPr>
        <sz val="10"/>
        <rFont val="宋体"/>
        <charset val="134"/>
      </rPr>
      <t>洗衣机杂铝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带铝含杂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</si>
  <si>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冰箱</t>
    </r>
    <r>
      <rPr>
        <sz val="10"/>
        <rFont val="Times New Roman"/>
        <charset val="0"/>
      </rPr>
      <t>PP/PVC</t>
    </r>
    <r>
      <rPr>
        <sz val="10"/>
        <rFont val="宋体"/>
        <charset val="134"/>
      </rPr>
      <t>塑料</t>
    </r>
  </si>
  <si>
    <r>
      <rPr>
        <sz val="10"/>
        <rFont val="宋体"/>
        <charset val="134"/>
      </rPr>
      <t>冰箱主体破碎料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新线）</t>
    </r>
  </si>
  <si>
    <r>
      <rPr>
        <sz val="10"/>
        <rFont val="宋体"/>
        <charset val="134"/>
      </rPr>
      <t>冰箱主体破碎料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老线冰柜）</t>
    </r>
  </si>
  <si>
    <r>
      <rPr>
        <sz val="10"/>
        <rFont val="宋体"/>
        <charset val="134"/>
      </rPr>
      <t>冰箱主体破碎料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新线冰柜）</t>
    </r>
  </si>
  <si>
    <r>
      <rPr>
        <sz val="10"/>
        <rFont val="宋体"/>
        <charset val="134"/>
      </rPr>
      <t>冰箱主体破碎料</t>
    </r>
    <r>
      <rPr>
        <sz val="10"/>
        <rFont val="Times New Roman"/>
        <charset val="0"/>
      </rPr>
      <t>(</t>
    </r>
    <r>
      <rPr>
        <sz val="10"/>
        <rFont val="宋体"/>
        <charset val="134"/>
      </rPr>
      <t>老线）</t>
    </r>
  </si>
  <si>
    <r>
      <rPr>
        <sz val="10"/>
        <rFont val="宋体"/>
        <charset val="134"/>
      </rPr>
      <t>遮光片（</t>
    </r>
    <r>
      <rPr>
        <sz val="10"/>
        <rFont val="Times New Roman"/>
        <charset val="0"/>
      </rPr>
      <t>PS)</t>
    </r>
  </si>
  <si>
    <r>
      <rPr>
        <sz val="10"/>
        <rFont val="宋体"/>
        <charset val="134"/>
      </rPr>
      <t>遮光片（</t>
    </r>
    <r>
      <rPr>
        <sz val="10"/>
        <rFont val="Times New Roman"/>
        <charset val="0"/>
      </rPr>
      <t>MS)</t>
    </r>
  </si>
  <si>
    <r>
      <rPr>
        <sz val="10"/>
        <color theme="1"/>
        <rFont val="宋体"/>
        <charset val="134"/>
      </rPr>
      <t>全自动电机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铝壳铜芯</t>
    </r>
  </si>
  <si>
    <r>
      <rPr>
        <sz val="10"/>
        <color theme="1"/>
        <rFont val="宋体"/>
        <charset val="134"/>
      </rPr>
      <t>全自动电机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铝壳铝芯</t>
    </r>
  </si>
  <si>
    <r>
      <rPr>
        <sz val="10"/>
        <color theme="1"/>
        <rFont val="宋体"/>
        <charset val="134"/>
      </rPr>
      <t>双缸电机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铁壳铜芯</t>
    </r>
  </si>
  <si>
    <r>
      <rPr>
        <sz val="10"/>
        <color theme="1"/>
        <rFont val="宋体"/>
        <charset val="134"/>
      </rPr>
      <t>双缸电机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铁壳铝芯</t>
    </r>
  </si>
  <si>
    <r>
      <rPr>
        <sz val="10"/>
        <color theme="1"/>
        <rFont val="宋体"/>
        <charset val="134"/>
      </rPr>
      <t>全自动电机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铁壳铜芯</t>
    </r>
  </si>
  <si>
    <r>
      <rPr>
        <sz val="10"/>
        <color theme="1"/>
        <rFont val="宋体"/>
        <charset val="134"/>
      </rPr>
      <t>全自动电机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铁壳铝芯</t>
    </r>
  </si>
  <si>
    <r>
      <rPr>
        <sz val="10"/>
        <color theme="1"/>
        <rFont val="宋体"/>
        <charset val="134"/>
      </rPr>
      <t>滚筒电机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铝壳铜芯</t>
    </r>
  </si>
  <si>
    <r>
      <rPr>
        <sz val="10"/>
        <color theme="1"/>
        <rFont val="宋体"/>
        <charset val="134"/>
      </rPr>
      <t>滚筒电机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铝壳铝芯</t>
    </r>
  </si>
  <si>
    <r>
      <rPr>
        <sz val="10"/>
        <color theme="1"/>
        <rFont val="宋体"/>
        <charset val="134"/>
      </rPr>
      <t>单缸电机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铁壳铜芯</t>
    </r>
  </si>
  <si>
    <r>
      <rPr>
        <sz val="10"/>
        <color theme="1"/>
        <rFont val="宋体"/>
        <charset val="134"/>
      </rPr>
      <t>单缸电机</t>
    </r>
    <r>
      <rPr>
        <sz val="10"/>
        <color theme="1"/>
        <rFont val="Times New Roman"/>
        <charset val="0"/>
      </rPr>
      <t>-</t>
    </r>
    <r>
      <rPr>
        <sz val="10"/>
        <color theme="1"/>
        <rFont val="宋体"/>
        <charset val="134"/>
      </rPr>
      <t>铁壳铝芯</t>
    </r>
  </si>
  <si>
    <r>
      <rPr>
        <sz val="10"/>
        <rFont val="宋体"/>
        <charset val="134"/>
      </rPr>
      <t>显卡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声卡</t>
    </r>
    <r>
      <rPr>
        <sz val="10"/>
        <rFont val="Times New Roman"/>
        <charset val="0"/>
      </rPr>
      <t>/</t>
    </r>
    <r>
      <rPr>
        <sz val="10"/>
        <rFont val="宋体"/>
        <charset val="134"/>
      </rPr>
      <t>网卡</t>
    </r>
  </si>
  <si>
    <r>
      <rPr>
        <sz val="10"/>
        <rFont val="宋体"/>
        <charset val="134"/>
      </rPr>
      <t>光源（</t>
    </r>
    <r>
      <rPr>
        <sz val="10"/>
        <rFont val="Times New Roman"/>
        <charset val="0"/>
      </rPr>
      <t>LED</t>
    </r>
    <r>
      <rPr>
        <sz val="10"/>
        <rFont val="宋体"/>
        <charset val="134"/>
      </rPr>
      <t>灯）</t>
    </r>
  </si>
  <si>
    <r>
      <rPr>
        <sz val="10"/>
        <rFont val="宋体"/>
        <charset val="134"/>
      </rPr>
      <t>备注：</t>
    </r>
    <r>
      <rPr>
        <sz val="10"/>
        <rFont val="Times New Roman"/>
        <charset val="0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0"/>
      </rPr>
      <t>2</t>
    </r>
    <r>
      <rPr>
        <sz val="10"/>
        <rFont val="宋体"/>
        <charset val="134"/>
      </rPr>
      <t>季度拆解产物共入库</t>
    </r>
    <r>
      <rPr>
        <sz val="10"/>
        <rFont val="Times New Roman"/>
        <charset val="0"/>
      </rPr>
      <t>3693.6605</t>
    </r>
    <r>
      <rPr>
        <sz val="10"/>
        <rFont val="宋体"/>
        <charset val="134"/>
      </rPr>
      <t>吨，其中包括其他入库（盘盈、分选和设备清理）</t>
    </r>
    <r>
      <rPr>
        <sz val="10"/>
        <rFont val="Times New Roman"/>
        <charset val="0"/>
      </rPr>
      <t>0.372</t>
    </r>
    <r>
      <rPr>
        <sz val="10"/>
        <rFont val="宋体"/>
        <charset val="134"/>
      </rPr>
      <t>吨。</t>
    </r>
  </si>
  <si>
    <t>娄底市联鑫再生资源有限公司</t>
  </si>
  <si>
    <t>青岛合家兴工贸有限公司</t>
  </si>
  <si>
    <t>湖南欧格斯新型建材有限公司</t>
  </si>
  <si>
    <t>-</t>
  </si>
  <si>
    <r>
      <rPr>
        <sz val="10"/>
        <rFont val="宋体"/>
        <charset val="134"/>
      </rPr>
      <t>附表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：</t>
    </r>
  </si>
  <si>
    <r>
      <rPr>
        <b/>
        <sz val="16"/>
        <rFont val="Times New Roman"/>
        <charset val="134"/>
      </rPr>
      <t>2022</t>
    </r>
    <r>
      <rPr>
        <b/>
        <sz val="16"/>
        <rFont val="宋体"/>
        <charset val="134"/>
      </rPr>
      <t>年第</t>
    </r>
    <r>
      <rPr>
        <b/>
        <sz val="16"/>
        <rFont val="Times New Roman"/>
        <charset val="134"/>
      </rPr>
      <t>4</t>
    </r>
    <r>
      <rPr>
        <b/>
        <sz val="16"/>
        <rFont val="宋体"/>
        <charset val="134"/>
      </rPr>
      <t>季度废弃电器电子产品拆解处理类别和数量审核情况表</t>
    </r>
  </si>
  <si>
    <r>
      <rPr>
        <sz val="10"/>
        <rFont val="宋体"/>
        <charset val="134"/>
      </rPr>
      <t>废电器名称</t>
    </r>
  </si>
  <si>
    <r>
      <rPr>
        <sz val="10"/>
        <rFont val="宋体"/>
        <charset val="134"/>
      </rPr>
      <t>审核时段实际拆解天数（天）</t>
    </r>
  </si>
  <si>
    <r>
      <rPr>
        <sz val="10"/>
        <rFont val="宋体"/>
        <charset val="134"/>
      </rPr>
      <t>抽查比例（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</si>
  <si>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抽查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天数</t>
    </r>
  </si>
  <si>
    <r>
      <rPr>
        <sz val="10"/>
        <rFont val="宋体"/>
        <charset val="134"/>
      </rPr>
      <t>抽查视频总时长（小时）</t>
    </r>
  </si>
  <si>
    <r>
      <rPr>
        <sz val="10"/>
        <rFont val="宋体"/>
        <charset val="134"/>
      </rPr>
      <t>是否超年许可能力生产</t>
    </r>
  </si>
  <si>
    <r>
      <rPr>
        <sz val="10"/>
        <rFont val="宋体"/>
        <charset val="134"/>
      </rPr>
      <t>拆解企业申报情况（台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套）</t>
    </r>
  </si>
  <si>
    <r>
      <rPr>
        <sz val="10"/>
        <rFont val="宋体"/>
        <charset val="134"/>
      </rPr>
      <t>审核情况（含初审、复审）</t>
    </r>
  </si>
  <si>
    <r>
      <rPr>
        <sz val="10"/>
        <rFont val="宋体"/>
        <charset val="134"/>
      </rPr>
      <t>回收数量（台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套）</t>
    </r>
  </si>
  <si>
    <r>
      <rPr>
        <sz val="10"/>
        <rFont val="宋体"/>
        <charset val="134"/>
      </rPr>
      <t>信息系统记录拆解量（台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套）</t>
    </r>
  </si>
  <si>
    <r>
      <rPr>
        <sz val="10"/>
        <rFont val="宋体"/>
        <charset val="134"/>
      </rPr>
      <t>实际拆解量（台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套）</t>
    </r>
  </si>
  <si>
    <r>
      <rPr>
        <sz val="10"/>
        <rFont val="宋体"/>
        <charset val="134"/>
      </rPr>
      <t>自查扣减量（台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套）</t>
    </r>
  </si>
  <si>
    <r>
      <rPr>
        <sz val="10"/>
        <rFont val="宋体"/>
        <charset val="134"/>
      </rPr>
      <t>申请补贴量（台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套）</t>
    </r>
  </si>
  <si>
    <r>
      <rPr>
        <sz val="10"/>
        <rFont val="宋体"/>
        <charset val="134"/>
      </rPr>
      <t>扣减拆解量（台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套）</t>
    </r>
  </si>
  <si>
    <r>
      <rPr>
        <sz val="10"/>
        <rFont val="宋体"/>
        <charset val="134"/>
      </rPr>
      <t>扣减原因</t>
    </r>
  </si>
  <si>
    <r>
      <rPr>
        <sz val="10"/>
        <rFont val="宋体"/>
        <charset val="134"/>
      </rPr>
      <t>核定拆解量（台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套）</t>
    </r>
  </si>
  <si>
    <r>
      <rPr>
        <sz val="10"/>
        <rFont val="Times New Roman"/>
        <charset val="134"/>
      </rPr>
      <t>1.1</t>
    </r>
    <r>
      <rPr>
        <sz val="10"/>
        <rFont val="宋体"/>
        <charset val="134"/>
      </rPr>
      <t>废电视机</t>
    </r>
    <r>
      <rPr>
        <sz val="10"/>
        <rFont val="Times New Roman"/>
        <charset val="134"/>
      </rPr>
      <t>-1</t>
    </r>
  </si>
  <si>
    <r>
      <rPr>
        <sz val="10"/>
        <rFont val="宋体"/>
        <charset val="134"/>
      </rPr>
      <t>否</t>
    </r>
  </si>
  <si>
    <r>
      <rPr>
        <sz val="10"/>
        <rFont val="Times New Roman"/>
        <charset val="134"/>
      </rPr>
      <t>1.2</t>
    </r>
    <r>
      <rPr>
        <sz val="10"/>
        <rFont val="宋体"/>
        <charset val="134"/>
      </rPr>
      <t>废电视机</t>
    </r>
    <r>
      <rPr>
        <sz val="10"/>
        <rFont val="Times New Roman"/>
        <charset val="134"/>
      </rPr>
      <t>-2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</si>
  <si>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其中</t>
    </r>
    <r>
      <rPr>
        <sz val="10"/>
        <rFont val="Times New Roman"/>
        <charset val="134"/>
      </rPr>
      <t>:1.2.1CRT</t>
    </r>
    <r>
      <rPr>
        <sz val="10"/>
        <rFont val="宋体"/>
        <charset val="134"/>
      </rPr>
      <t>电视机</t>
    </r>
  </si>
  <si>
    <r>
      <rPr>
        <sz val="10"/>
        <rFont val="Times New Roman"/>
        <charset val="134"/>
      </rPr>
      <t xml:space="preserve">            1.2.2</t>
    </r>
    <r>
      <rPr>
        <sz val="10"/>
        <rFont val="宋体"/>
        <charset val="134"/>
      </rPr>
      <t>非</t>
    </r>
    <r>
      <rPr>
        <sz val="10"/>
        <rFont val="Times New Roman"/>
        <charset val="134"/>
      </rPr>
      <t>CRT</t>
    </r>
    <r>
      <rPr>
        <sz val="10"/>
        <rFont val="宋体"/>
        <charset val="134"/>
      </rPr>
      <t>电视机</t>
    </r>
  </si>
  <si>
    <r>
      <rPr>
        <sz val="10"/>
        <rFont val="Times New Roman"/>
        <charset val="134"/>
      </rPr>
      <t>2.</t>
    </r>
    <r>
      <rPr>
        <sz val="10"/>
        <rFont val="宋体"/>
        <charset val="134"/>
      </rPr>
      <t>废冰箱</t>
    </r>
  </si>
  <si>
    <r>
      <rPr>
        <sz val="10"/>
        <rFont val="Times New Roman"/>
        <charset val="134"/>
      </rPr>
      <t>3.1</t>
    </r>
    <r>
      <rPr>
        <sz val="10"/>
        <rFont val="宋体"/>
        <charset val="134"/>
      </rPr>
      <t>废洗衣机</t>
    </r>
    <r>
      <rPr>
        <sz val="10"/>
        <rFont val="Times New Roman"/>
        <charset val="134"/>
      </rPr>
      <t>-1</t>
    </r>
  </si>
  <si>
    <r>
      <rPr>
        <sz val="10"/>
        <rFont val="Times New Roman"/>
        <charset val="134"/>
      </rPr>
      <t>3.2</t>
    </r>
    <r>
      <rPr>
        <sz val="10"/>
        <rFont val="宋体"/>
        <charset val="134"/>
      </rPr>
      <t>废洗衣机</t>
    </r>
    <r>
      <rPr>
        <sz val="10"/>
        <rFont val="Times New Roman"/>
        <charset val="134"/>
      </rPr>
      <t>-2</t>
    </r>
  </si>
  <si>
    <r>
      <rPr>
        <sz val="10"/>
        <rFont val="Times New Roman"/>
        <charset val="134"/>
      </rPr>
      <t>4.</t>
    </r>
    <r>
      <rPr>
        <sz val="10"/>
        <rFont val="宋体"/>
        <charset val="134"/>
      </rPr>
      <t>废空调</t>
    </r>
  </si>
  <si>
    <r>
      <rPr>
        <sz val="10"/>
        <rFont val="Times New Roman"/>
        <charset val="134"/>
      </rPr>
      <t>5.1</t>
    </r>
    <r>
      <rPr>
        <sz val="10"/>
        <rFont val="宋体"/>
        <charset val="134"/>
      </rPr>
      <t>废台式电脑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</si>
  <si>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其中</t>
    </r>
    <r>
      <rPr>
        <sz val="10"/>
        <rFont val="Times New Roman"/>
        <charset val="134"/>
      </rPr>
      <t>:5.1.1</t>
    </r>
    <r>
      <rPr>
        <sz val="10"/>
        <rFont val="宋体"/>
        <charset val="134"/>
      </rPr>
      <t>台式电脑主机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</si>
  <si>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   5.1.2CRT</t>
    </r>
    <r>
      <rPr>
        <sz val="10"/>
        <rFont val="宋体"/>
        <charset val="134"/>
      </rPr>
      <t>电脑显示器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</si>
  <si>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   5.1.3</t>
    </r>
    <r>
      <rPr>
        <sz val="10"/>
        <rFont val="宋体"/>
        <charset val="134"/>
      </rPr>
      <t>液晶电脑显示器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</si>
  <si>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>5.2</t>
    </r>
    <r>
      <rPr>
        <sz val="10"/>
        <rFont val="宋体"/>
        <charset val="134"/>
      </rPr>
      <t>其他废电脑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</si>
  <si>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填写说明：</t>
    </r>
  </si>
  <si>
    <r>
      <rPr>
        <sz val="10"/>
        <rFont val="Times New Roman"/>
        <charset val="134"/>
      </rPr>
      <t>1.“</t>
    </r>
    <r>
      <rPr>
        <sz val="10"/>
        <rFont val="宋体"/>
        <charset val="134"/>
      </rPr>
      <t>废电视机</t>
    </r>
    <r>
      <rPr>
        <sz val="10"/>
        <rFont val="Times New Roman"/>
        <charset val="134"/>
      </rPr>
      <t>-1”</t>
    </r>
    <r>
      <rPr>
        <sz val="10"/>
        <rFont val="宋体"/>
        <charset val="134"/>
      </rPr>
      <t>指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寸及以上且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寸以下阴极射线管（黑白、彩色）电视机；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废电视机</t>
    </r>
    <r>
      <rPr>
        <sz val="10"/>
        <rFont val="Times New Roman"/>
        <charset val="134"/>
      </rPr>
      <t>-2”</t>
    </r>
    <r>
      <rPr>
        <sz val="10"/>
        <rFont val="宋体"/>
        <charset val="134"/>
      </rPr>
      <t>指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寸及以上阴极射线管（黑白、彩色）电视机，各尺寸等离子电视机、液晶电视机、</t>
    </r>
    <r>
      <rPr>
        <sz val="10"/>
        <rFont val="Times New Roman"/>
        <charset val="134"/>
      </rPr>
      <t>OLED</t>
    </r>
    <r>
      <rPr>
        <sz val="10"/>
        <rFont val="宋体"/>
        <charset val="134"/>
      </rPr>
      <t>电视机和背投电视机。</t>
    </r>
  </si>
  <si>
    <r>
      <rPr>
        <sz val="10"/>
        <rFont val="Times New Roman"/>
        <charset val="134"/>
      </rPr>
      <t>2.“</t>
    </r>
    <r>
      <rPr>
        <sz val="10"/>
        <rFont val="宋体"/>
        <charset val="134"/>
      </rPr>
      <t>废洗衣机</t>
    </r>
    <r>
      <rPr>
        <sz val="10"/>
        <rFont val="Times New Roman"/>
        <charset val="134"/>
      </rPr>
      <t>-1”</t>
    </r>
    <r>
      <rPr>
        <sz val="10"/>
        <rFont val="宋体"/>
        <charset val="134"/>
      </rPr>
      <t>指单桶洗衣机和脱水机（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公斤＜干衣量</t>
    </r>
    <r>
      <rPr>
        <sz val="10"/>
        <rFont val="Times New Roman"/>
        <charset val="134"/>
      </rPr>
      <t>≤10</t>
    </r>
    <r>
      <rPr>
        <sz val="10"/>
        <rFont val="宋体"/>
        <charset val="134"/>
      </rPr>
      <t>公斤）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废洗衣机</t>
    </r>
    <r>
      <rPr>
        <sz val="10"/>
        <rFont val="Times New Roman"/>
        <charset val="134"/>
      </rPr>
      <t>-2”</t>
    </r>
    <r>
      <rPr>
        <sz val="10"/>
        <rFont val="宋体"/>
        <charset val="134"/>
      </rPr>
      <t>指双桶洗衣机、波轮式全自动洗衣机、滚筒式全自动洗衣机（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公斤＜干衣量</t>
    </r>
    <r>
      <rPr>
        <sz val="10"/>
        <rFont val="Times New Roman"/>
        <charset val="134"/>
      </rPr>
      <t>≤10</t>
    </r>
    <r>
      <rPr>
        <sz val="10"/>
        <rFont val="宋体"/>
        <charset val="134"/>
      </rPr>
      <t>公斤）。</t>
    </r>
  </si>
  <si>
    <r>
      <rPr>
        <sz val="10"/>
        <rFont val="Times New Roman"/>
        <charset val="134"/>
      </rPr>
      <t>3.“</t>
    </r>
    <r>
      <rPr>
        <sz val="10"/>
        <rFont val="宋体"/>
        <charset val="134"/>
      </rPr>
      <t>其他废电脑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指主机显示器一体形式的台式微型计算机和便携式微型计算机。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</si>
</sst>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0.0000_ "/>
    <numFmt numFmtId="178" formatCode="0.00_);[Red]\(0.00\)"/>
    <numFmt numFmtId="179" formatCode="_ \¥* #,##0_ ;_ \¥* \-#,##0_ ;_ \¥* &quot;-&quot;_ ;_ @_ "/>
    <numFmt numFmtId="180" formatCode="_-* #,##0.00_-;\-* #,##0.00_-;_-* &quot;-&quot;??_-;_-@_-"/>
    <numFmt numFmtId="181" formatCode="0_ "/>
    <numFmt numFmtId="182" formatCode="0.000_ "/>
    <numFmt numFmtId="183" formatCode="0.000;[Red]0.000"/>
    <numFmt numFmtId="184" formatCode="0.0000_);[Red]\(0.0000\)"/>
    <numFmt numFmtId="185" formatCode="0.00000_ "/>
    <numFmt numFmtId="186" formatCode="0_);[Red]\(0\)"/>
    <numFmt numFmtId="187" formatCode="0;[Red]0"/>
    <numFmt numFmtId="188" formatCode="0.000%"/>
    <numFmt numFmtId="189" formatCode="0.00_ "/>
    <numFmt numFmtId="190" formatCode="m&quot;月&quot;d&quot;日&quot;;@"/>
    <numFmt numFmtId="191" formatCode="0.000_);[Red]\(0.000\)"/>
  </numFmts>
  <fonts count="82">
    <font>
      <sz val="12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6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b/>
      <sz val="10"/>
      <color indexed="8"/>
      <name val="Times New Roman"/>
      <charset val="134"/>
    </font>
    <font>
      <sz val="16"/>
      <name val="Times New Roman"/>
      <charset val="134"/>
    </font>
    <font>
      <b/>
      <sz val="10.5"/>
      <color rgb="FF000000"/>
      <name val="仿宋_GB2312"/>
      <charset val="134"/>
    </font>
    <font>
      <sz val="10.5"/>
      <color rgb="FF000000"/>
      <name val="仿宋_GB2312"/>
      <charset val="134"/>
    </font>
    <font>
      <sz val="10.5"/>
      <name val="仿宋_GB2312"/>
      <charset val="134"/>
    </font>
    <font>
      <b/>
      <sz val="10.5"/>
      <name val="仿宋_GB2312"/>
      <charset val="134"/>
    </font>
    <font>
      <sz val="9"/>
      <name val="宋体"/>
      <charset val="134"/>
    </font>
    <font>
      <sz val="9"/>
      <name val="Times New Roman"/>
      <charset val="0"/>
    </font>
    <font>
      <b/>
      <sz val="16"/>
      <name val="Times New Roman"/>
      <charset val="0"/>
    </font>
    <font>
      <b/>
      <sz val="16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sz val="10"/>
      <color indexed="8"/>
      <name val="Times New Roman"/>
      <charset val="0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0"/>
    </font>
    <font>
      <sz val="10"/>
      <color rgb="FF00000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Times New Roman"/>
      <charset val="0"/>
    </font>
    <font>
      <sz val="10"/>
      <name val="宋体"/>
      <charset val="0"/>
    </font>
    <font>
      <sz val="10"/>
      <color theme="1"/>
      <name val="宋体"/>
      <charset val="0"/>
    </font>
    <font>
      <sz val="10"/>
      <color indexed="8"/>
      <name val="宋体"/>
      <charset val="0"/>
    </font>
    <font>
      <sz val="10"/>
      <color theme="1"/>
      <name val="Times New Roman"/>
      <charset val="134"/>
    </font>
    <font>
      <sz val="9"/>
      <name val="Times New Roman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Times New Roman"/>
      <charset val="0"/>
    </font>
    <font>
      <b/>
      <sz val="9"/>
      <name val="Times New Roman"/>
      <charset val="0"/>
    </font>
    <font>
      <sz val="9"/>
      <color rgb="FF000000"/>
      <name val="宋体"/>
      <charset val="134"/>
    </font>
    <font>
      <b/>
      <sz val="9"/>
      <name val="Times New Roman"/>
      <charset val="134"/>
    </font>
    <font>
      <sz val="9"/>
      <color theme="1"/>
      <name val="Times New Roman"/>
      <charset val="134"/>
    </font>
    <font>
      <sz val="10"/>
      <color rgb="FF000000"/>
      <name val="Times New Roman"/>
      <charset val="134"/>
    </font>
    <font>
      <sz val="12"/>
      <name val="Times New Roman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0"/>
      <color indexed="8"/>
      <name val="MS Sans Serif"/>
      <charset val="134"/>
    </font>
    <font>
      <sz val="10"/>
      <name val="MS Sans Serif"/>
      <charset val="134"/>
    </font>
    <font>
      <sz val="11"/>
      <color indexed="20"/>
      <name val="Tahoma"/>
      <charset val="134"/>
    </font>
    <font>
      <sz val="12"/>
      <color theme="1"/>
      <name val="宋体"/>
      <charset val="134"/>
    </font>
    <font>
      <sz val="11"/>
      <color indexed="8"/>
      <name val="Tahoma"/>
      <charset val="134"/>
    </font>
    <font>
      <sz val="11"/>
      <color indexed="17"/>
      <name val="Tahoma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0"/>
    </font>
    <font>
      <b/>
      <sz val="16"/>
      <name val="宋体"/>
      <charset val="0"/>
    </font>
    <font>
      <sz val="10"/>
      <color rgb="FF000000"/>
      <name val="Times New Roman"/>
      <charset val="0"/>
    </font>
    <font>
      <sz val="9"/>
      <name val="宋体"/>
      <charset val="134"/>
    </font>
    <font>
      <sz val="9"/>
      <name val="微软雅黑"/>
      <charset val="134"/>
    </font>
  </fonts>
  <fills count="5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45" fillId="0" borderId="0" applyFont="0" applyFill="0" applyBorder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45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4" borderId="1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5" borderId="18" applyNumberFormat="0" applyAlignment="0" applyProtection="0">
      <alignment vertical="center"/>
    </xf>
    <xf numFmtId="0" fontId="55" fillId="6" borderId="19" applyNumberFormat="0" applyAlignment="0" applyProtection="0">
      <alignment vertical="center"/>
    </xf>
    <xf numFmtId="0" fontId="56" fillId="6" borderId="18" applyNumberFormat="0" applyAlignment="0" applyProtection="0">
      <alignment vertical="center"/>
    </xf>
    <xf numFmtId="0" fontId="57" fillId="7" borderId="20" applyNumberFormat="0" applyAlignment="0" applyProtection="0">
      <alignment vertical="center"/>
    </xf>
    <xf numFmtId="0" fontId="58" fillId="0" borderId="21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60" fillId="8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63" fillId="15" borderId="0" applyNumberFormat="0" applyBorder="0" applyAlignment="0" applyProtection="0">
      <alignment vertical="center"/>
    </xf>
    <xf numFmtId="0" fontId="64" fillId="16" borderId="0" applyNumberFormat="0" applyBorder="0" applyAlignment="0" applyProtection="0">
      <alignment vertical="center"/>
    </xf>
    <xf numFmtId="0" fontId="64" fillId="17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4" fillId="20" borderId="0" applyNumberFormat="0" applyBorder="0" applyAlignment="0" applyProtection="0">
      <alignment vertical="center"/>
    </xf>
    <xf numFmtId="0" fontId="64" fillId="21" borderId="0" applyNumberFormat="0" applyBorder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64" fillId="28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63" fillId="30" borderId="0" applyNumberFormat="0" applyBorder="0" applyAlignment="0" applyProtection="0">
      <alignment vertical="center"/>
    </xf>
    <xf numFmtId="0" fontId="63" fillId="31" borderId="0" applyNumberFormat="0" applyBorder="0" applyAlignment="0" applyProtection="0">
      <alignment vertical="center"/>
    </xf>
    <xf numFmtId="0" fontId="64" fillId="32" borderId="0" applyNumberFormat="0" applyBorder="0" applyAlignment="0" applyProtection="0">
      <alignment vertical="center"/>
    </xf>
    <xf numFmtId="0" fontId="64" fillId="33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65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69" fillId="0" borderId="0"/>
    <xf numFmtId="0" fontId="67" fillId="4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70" fillId="0" borderId="0"/>
    <xf numFmtId="0" fontId="67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67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51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9" borderId="0" applyNumberFormat="0" applyBorder="0" applyAlignment="0" applyProtection="0">
      <alignment vertical="center"/>
    </xf>
    <xf numFmtId="0" fontId="67" fillId="5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45" fillId="0" borderId="0"/>
    <xf numFmtId="0" fontId="72" fillId="0" borderId="0"/>
    <xf numFmtId="0" fontId="0" fillId="0" borderId="0">
      <alignment vertical="center"/>
    </xf>
    <xf numFmtId="0" fontId="73" fillId="0" borderId="0">
      <alignment vertical="center"/>
    </xf>
    <xf numFmtId="0" fontId="74" fillId="40" borderId="0" applyNumberFormat="0" applyBorder="0" applyAlignment="0" applyProtection="0">
      <alignment vertical="center"/>
    </xf>
    <xf numFmtId="0" fontId="75" fillId="0" borderId="0">
      <alignment vertical="center"/>
    </xf>
    <xf numFmtId="0" fontId="7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 applyFill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80" fontId="45" fillId="0" borderId="0" applyFont="0" applyFill="0" applyBorder="0" applyAlignment="0" applyProtection="0">
      <alignment vertical="center"/>
    </xf>
    <xf numFmtId="0" fontId="43" fillId="0" borderId="0" applyFill="0">
      <alignment vertical="center"/>
    </xf>
  </cellStyleXfs>
  <cellXfs count="524">
    <xf numFmtId="0" fontId="0" fillId="0" borderId="0" xfId="0">
      <alignment vertical="center"/>
    </xf>
    <xf numFmtId="0" fontId="1" fillId="0" borderId="0" xfId="10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101" applyFont="1" applyFill="1" applyAlignment="1">
      <alignment horizontal="left" vertical="center"/>
    </xf>
    <xf numFmtId="0" fontId="1" fillId="0" borderId="0" xfId="101" applyFont="1" applyFill="1" applyAlignment="1">
      <alignment horizontal="center" vertical="center"/>
    </xf>
    <xf numFmtId="0" fontId="3" fillId="0" borderId="0" xfId="101" applyFont="1" applyFill="1" applyBorder="1" applyAlignment="1">
      <alignment horizontal="center" vertical="center"/>
    </xf>
    <xf numFmtId="0" fontId="1" fillId="0" borderId="1" xfId="10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justify" vertical="center" wrapText="1"/>
    </xf>
    <xf numFmtId="0" fontId="1" fillId="0" borderId="1" xfId="68" applyNumberFormat="1" applyFont="1" applyFill="1" applyBorder="1" applyAlignment="1">
      <alignment horizontal="center" vertical="center" wrapText="1"/>
    </xf>
    <xf numFmtId="10" fontId="1" fillId="0" borderId="1" xfId="7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1" fontId="1" fillId="0" borderId="1" xfId="61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68" applyFont="1" applyFill="1" applyBorder="1" applyAlignment="1">
      <alignment horizontal="center" vertical="center" wrapText="1"/>
    </xf>
    <xf numFmtId="0" fontId="2" fillId="0" borderId="1" xfId="68" applyNumberFormat="1" applyFont="1" applyFill="1" applyBorder="1" applyAlignment="1">
      <alignment horizontal="center" vertical="center" wrapText="1"/>
    </xf>
    <xf numFmtId="10" fontId="2" fillId="0" borderId="1" xfId="7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81" fontId="2" fillId="0" borderId="1" xfId="6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7" fillId="0" borderId="0" xfId="101" applyFont="1" applyFill="1" applyBorder="1" applyAlignment="1">
      <alignment horizontal="center" vertical="center"/>
    </xf>
    <xf numFmtId="176" fontId="1" fillId="0" borderId="1" xfId="61" applyNumberFormat="1" applyFont="1" applyFill="1" applyBorder="1" applyAlignment="1">
      <alignment horizontal="center" vertical="center" wrapText="1"/>
    </xf>
    <xf numFmtId="176" fontId="2" fillId="0" borderId="1" xfId="61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8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82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4" fillId="0" borderId="4" xfId="95" applyFont="1" applyFill="1" applyBorder="1" applyAlignment="1">
      <alignment horizontal="center" vertical="center"/>
    </xf>
    <xf numFmtId="182" fontId="14" fillId="0" borderId="4" xfId="95" applyNumberFormat="1" applyFont="1" applyFill="1" applyBorder="1" applyAlignment="1">
      <alignment horizontal="center" vertical="center"/>
    </xf>
    <xf numFmtId="0" fontId="15" fillId="0" borderId="4" xfId="95" applyFont="1" applyFill="1" applyBorder="1" applyAlignment="1">
      <alignment horizontal="center" vertical="center" wrapText="1"/>
    </xf>
    <xf numFmtId="0" fontId="16" fillId="0" borderId="1" xfId="95" applyFont="1" applyFill="1" applyBorder="1" applyAlignment="1">
      <alignment horizontal="center" vertical="center" wrapText="1"/>
    </xf>
    <xf numFmtId="182" fontId="16" fillId="0" borderId="1" xfId="92" applyNumberFormat="1" applyFont="1" applyFill="1" applyBorder="1" applyAlignment="1">
      <alignment horizontal="center" vertical="center" wrapText="1"/>
    </xf>
    <xf numFmtId="182" fontId="16" fillId="0" borderId="1" xfId="95" applyNumberFormat="1" applyFont="1" applyFill="1" applyBorder="1" applyAlignment="1">
      <alignment horizontal="center" vertical="center" wrapText="1"/>
    </xf>
    <xf numFmtId="183" fontId="17" fillId="0" borderId="1" xfId="95" applyNumberFormat="1" applyFont="1" applyFill="1" applyBorder="1" applyAlignment="1">
      <alignment horizontal="center" vertical="center" wrapText="1"/>
    </xf>
    <xf numFmtId="0" fontId="17" fillId="0" borderId="1" xfId="95" applyFont="1" applyFill="1" applyBorder="1" applyAlignment="1">
      <alignment horizontal="center" vertical="center" wrapText="1"/>
    </xf>
    <xf numFmtId="182" fontId="17" fillId="0" borderId="1" xfId="92" applyNumberFormat="1" applyFont="1" applyFill="1" applyBorder="1" applyAlignment="1">
      <alignment horizontal="center" vertical="center" wrapText="1"/>
    </xf>
    <xf numFmtId="182" fontId="17" fillId="0" borderId="1" xfId="95" applyNumberFormat="1" applyFont="1" applyFill="1" applyBorder="1" applyAlignment="1">
      <alignment horizontal="center" vertical="center" wrapText="1"/>
    </xf>
    <xf numFmtId="183" fontId="16" fillId="0" borderId="1" xfId="95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/>
    </xf>
    <xf numFmtId="0" fontId="18" fillId="0" borderId="1" xfId="95" applyFont="1" applyFill="1" applyBorder="1" applyAlignment="1">
      <alignment horizontal="center" vertical="center"/>
    </xf>
    <xf numFmtId="182" fontId="18" fillId="0" borderId="1" xfId="95" applyNumberFormat="1" applyFont="1" applyFill="1" applyBorder="1" applyAlignment="1">
      <alignment horizontal="center" vertical="center"/>
    </xf>
    <xf numFmtId="177" fontId="18" fillId="0" borderId="1" xfId="95" applyNumberFormat="1" applyFont="1" applyFill="1" applyBorder="1" applyAlignment="1">
      <alignment horizontal="center"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19" fillId="0" borderId="1" xfId="95" applyNumberFormat="1" applyFont="1" applyFill="1" applyBorder="1" applyAlignment="1">
      <alignment horizontal="left" vertical="center" wrapText="1"/>
    </xf>
    <xf numFmtId="0" fontId="19" fillId="0" borderId="1" xfId="95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177" fontId="16" fillId="0" borderId="1" xfId="95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182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2" fillId="0" borderId="1" xfId="95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82" fontId="17" fillId="0" borderId="5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/>
    </xf>
    <xf numFmtId="182" fontId="17" fillId="0" borderId="6" xfId="0" applyNumberFormat="1" applyFont="1" applyFill="1" applyBorder="1" applyAlignment="1">
      <alignment horizontal="center" vertical="center"/>
    </xf>
    <xf numFmtId="177" fontId="17" fillId="0" borderId="6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0" fontId="16" fillId="0" borderId="6" xfId="0" applyNumberFormat="1" applyFont="1" applyFill="1" applyBorder="1" applyAlignment="1">
      <alignment horizontal="left" vertical="center"/>
    </xf>
    <xf numFmtId="177" fontId="17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 wrapText="1"/>
    </xf>
    <xf numFmtId="0" fontId="19" fillId="0" borderId="5" xfId="95" applyFont="1" applyFill="1" applyBorder="1" applyAlignment="1">
      <alignment horizontal="left" vertical="center"/>
    </xf>
    <xf numFmtId="0" fontId="17" fillId="0" borderId="5" xfId="0" applyNumberFormat="1" applyFont="1" applyFill="1" applyBorder="1" applyAlignment="1">
      <alignment horizontal="left" vertical="center"/>
    </xf>
    <xf numFmtId="0" fontId="16" fillId="0" borderId="5" xfId="0" applyNumberFormat="1" applyFont="1" applyFill="1" applyBorder="1" applyAlignment="1">
      <alignment horizontal="left" vertical="center"/>
    </xf>
    <xf numFmtId="0" fontId="24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center" vertical="center"/>
    </xf>
    <xf numFmtId="182" fontId="25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184" fontId="25" fillId="0" borderId="1" xfId="0" applyNumberFormat="1" applyFont="1" applyFill="1" applyBorder="1" applyAlignment="1">
      <alignment horizontal="left" vertical="center" wrapText="1"/>
    </xf>
    <xf numFmtId="182" fontId="17" fillId="0" borderId="1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182" fontId="1" fillId="0" borderId="0" xfId="0" applyNumberFormat="1" applyFont="1" applyFill="1" applyBorder="1" applyAlignment="1">
      <alignment horizontal="right" vertical="center"/>
    </xf>
    <xf numFmtId="183" fontId="1" fillId="0" borderId="0" xfId="0" applyNumberFormat="1" applyFont="1" applyFill="1" applyBorder="1" applyAlignment="1">
      <alignment horizontal="left" vertical="center" wrapText="1"/>
    </xf>
    <xf numFmtId="182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left" vertical="center"/>
    </xf>
    <xf numFmtId="182" fontId="1" fillId="0" borderId="0" xfId="0" applyNumberFormat="1" applyFont="1" applyFill="1" applyAlignment="1">
      <alignment horizontal="right" vertical="center"/>
    </xf>
    <xf numFmtId="183" fontId="1" fillId="0" borderId="0" xfId="0" applyNumberFormat="1" applyFont="1" applyFill="1" applyAlignment="1">
      <alignment horizontal="left" vertical="center" wrapText="1"/>
    </xf>
    <xf numFmtId="182" fontId="1" fillId="0" borderId="0" xfId="0" applyNumberFormat="1" applyFont="1" applyFill="1" applyAlignment="1">
      <alignment horizontal="right" vertical="center" wrapText="1"/>
    </xf>
    <xf numFmtId="0" fontId="3" fillId="0" borderId="4" xfId="95" applyFont="1" applyFill="1" applyBorder="1" applyAlignment="1">
      <alignment horizontal="center" vertical="center"/>
    </xf>
    <xf numFmtId="0" fontId="3" fillId="0" borderId="4" xfId="95" applyFont="1" applyFill="1" applyBorder="1" applyAlignment="1">
      <alignment horizontal="left" vertical="center"/>
    </xf>
    <xf numFmtId="182" fontId="3" fillId="0" borderId="4" xfId="95" applyNumberFormat="1" applyFont="1" applyFill="1" applyBorder="1" applyAlignment="1">
      <alignment horizontal="right" vertical="center"/>
    </xf>
    <xf numFmtId="183" fontId="3" fillId="0" borderId="4" xfId="95" applyNumberFormat="1" applyFont="1" applyFill="1" applyBorder="1" applyAlignment="1">
      <alignment horizontal="left" vertical="center" wrapText="1"/>
    </xf>
    <xf numFmtId="182" fontId="3" fillId="0" borderId="4" xfId="95" applyNumberFormat="1" applyFont="1" applyFill="1" applyBorder="1" applyAlignment="1">
      <alignment horizontal="right" vertical="center" wrapText="1"/>
    </xf>
    <xf numFmtId="183" fontId="1" fillId="0" borderId="1" xfId="95" applyNumberFormat="1" applyFont="1" applyFill="1" applyBorder="1" applyAlignment="1">
      <alignment horizontal="center" vertical="center" wrapText="1"/>
    </xf>
    <xf numFmtId="0" fontId="1" fillId="0" borderId="1" xfId="95" applyFont="1" applyFill="1" applyBorder="1" applyAlignment="1">
      <alignment horizontal="center" vertical="center" wrapText="1"/>
    </xf>
    <xf numFmtId="182" fontId="1" fillId="0" borderId="1" xfId="92" applyNumberFormat="1" applyFont="1" applyFill="1" applyBorder="1" applyAlignment="1">
      <alignment horizontal="center" vertical="center" wrapText="1"/>
    </xf>
    <xf numFmtId="182" fontId="1" fillId="0" borderId="1" xfId="95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8" fillId="0" borderId="1" xfId="95" applyFont="1" applyFill="1" applyBorder="1" applyAlignment="1">
      <alignment horizontal="center" vertical="center" wrapText="1"/>
    </xf>
    <xf numFmtId="182" fontId="18" fillId="0" borderId="1" xfId="95" applyNumberFormat="1" applyFont="1" applyFill="1" applyBorder="1" applyAlignment="1">
      <alignment horizontal="center" vertical="center" wrapText="1"/>
    </xf>
    <xf numFmtId="177" fontId="26" fillId="0" borderId="1" xfId="95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9" fillId="0" borderId="1" xfId="95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182" fontId="21" fillId="0" borderId="1" xfId="0" applyNumberFormat="1" applyFont="1" applyFill="1" applyBorder="1" applyAlignment="1">
      <alignment horizontal="center" vertical="center"/>
    </xf>
    <xf numFmtId="0" fontId="4" fillId="0" borderId="1" xfId="95" applyFont="1" applyFill="1" applyBorder="1" applyAlignment="1">
      <alignment horizontal="left" vertical="center" wrapText="1"/>
    </xf>
    <xf numFmtId="177" fontId="28" fillId="0" borderId="1" xfId="95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85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184" fontId="25" fillId="0" borderId="1" xfId="0" applyNumberFormat="1" applyFont="1" applyFill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left" vertical="center" wrapText="1"/>
    </xf>
    <xf numFmtId="0" fontId="17" fillId="0" borderId="0" xfId="0" applyNumberFormat="1" applyFont="1" applyFill="1" applyBorder="1" applyAlignment="1">
      <alignment horizontal="left" vertical="center" wrapText="1"/>
    </xf>
    <xf numFmtId="182" fontId="17" fillId="0" borderId="0" xfId="0" applyNumberFormat="1" applyFont="1" applyFill="1" applyBorder="1" applyAlignment="1">
      <alignment horizontal="left" vertical="center" wrapText="1"/>
    </xf>
    <xf numFmtId="182" fontId="17" fillId="0" borderId="0" xfId="0" applyNumberFormat="1" applyFont="1" applyFill="1" applyBorder="1" applyAlignment="1">
      <alignment horizontal="center" vertical="center" wrapText="1"/>
    </xf>
    <xf numFmtId="182" fontId="1" fillId="0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184" fontId="30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5" fillId="0" borderId="4" xfId="95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left" vertical="center" wrapText="1"/>
    </xf>
    <xf numFmtId="0" fontId="18" fillId="0" borderId="5" xfId="95" applyFont="1" applyFill="1" applyBorder="1" applyAlignment="1">
      <alignment horizontal="center" vertical="center" wrapText="1"/>
    </xf>
    <xf numFmtId="184" fontId="18" fillId="0" borderId="5" xfId="95" applyNumberFormat="1" applyFont="1" applyFill="1" applyBorder="1" applyAlignment="1">
      <alignment horizontal="center" vertical="center" wrapText="1"/>
    </xf>
    <xf numFmtId="184" fontId="17" fillId="0" borderId="1" xfId="0" applyNumberFormat="1" applyFont="1" applyFill="1" applyBorder="1" applyAlignment="1">
      <alignment horizontal="center" vertical="center"/>
    </xf>
    <xf numFmtId="184" fontId="17" fillId="0" borderId="5" xfId="0" applyNumberFormat="1" applyFont="1" applyFill="1" applyBorder="1" applyAlignment="1">
      <alignment horizontal="center" vertical="center"/>
    </xf>
    <xf numFmtId="0" fontId="19" fillId="0" borderId="5" xfId="95" applyFont="1" applyFill="1" applyBorder="1" applyAlignment="1">
      <alignment horizontal="left" vertical="center" wrapText="1"/>
    </xf>
    <xf numFmtId="184" fontId="18" fillId="0" borderId="1" xfId="95" applyNumberFormat="1" applyFont="1" applyFill="1" applyBorder="1" applyAlignment="1">
      <alignment horizontal="center" vertical="center" wrapText="1"/>
    </xf>
    <xf numFmtId="0" fontId="18" fillId="0" borderId="5" xfId="95" applyFont="1" applyFill="1" applyBorder="1" applyAlignment="1">
      <alignment horizontal="center" vertical="center"/>
    </xf>
    <xf numFmtId="184" fontId="18" fillId="0" borderId="5" xfId="95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 wrapText="1"/>
    </xf>
    <xf numFmtId="184" fontId="17" fillId="0" borderId="6" xfId="0" applyNumberFormat="1" applyFont="1" applyFill="1" applyBorder="1" applyAlignment="1">
      <alignment horizontal="center" vertical="center"/>
    </xf>
    <xf numFmtId="184" fontId="18" fillId="0" borderId="6" xfId="95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left" vertical="center" wrapText="1"/>
    </xf>
    <xf numFmtId="0" fontId="1" fillId="0" borderId="9" xfId="0" applyNumberFormat="1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8" fillId="0" borderId="6" xfId="95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184" fontId="17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left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4" fillId="0" borderId="10" xfId="0" applyNumberFormat="1" applyFont="1" applyFill="1" applyBorder="1" applyAlignment="1">
      <alignment horizontal="left" vertical="center" wrapText="1"/>
    </xf>
    <xf numFmtId="0" fontId="25" fillId="0" borderId="11" xfId="0" applyNumberFormat="1" applyFont="1" applyFill="1" applyBorder="1" applyAlignment="1">
      <alignment horizontal="center" vertical="center" wrapText="1"/>
    </xf>
    <xf numFmtId="184" fontId="25" fillId="0" borderId="5" xfId="0" applyNumberFormat="1" applyFont="1" applyFill="1" applyBorder="1" applyAlignment="1">
      <alignment horizontal="center" vertical="center"/>
    </xf>
    <xf numFmtId="184" fontId="2" fillId="0" borderId="5" xfId="0" applyNumberFormat="1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 wrapText="1"/>
    </xf>
    <xf numFmtId="182" fontId="13" fillId="3" borderId="0" xfId="0" applyNumberFormat="1" applyFont="1" applyFill="1" applyBorder="1" applyAlignment="1">
      <alignment horizontal="center" vertical="center"/>
    </xf>
    <xf numFmtId="182" fontId="13" fillId="3" borderId="0" xfId="0" applyNumberFormat="1" applyFont="1" applyFill="1" applyBorder="1" applyAlignment="1">
      <alignment horizontal="center" vertical="center" wrapText="1"/>
    </xf>
    <xf numFmtId="0" fontId="14" fillId="3" borderId="4" xfId="95" applyFont="1" applyFill="1" applyBorder="1" applyAlignment="1">
      <alignment horizontal="center" vertical="center" wrapText="1"/>
    </xf>
    <xf numFmtId="182" fontId="14" fillId="3" borderId="4" xfId="95" applyNumberFormat="1" applyFont="1" applyFill="1" applyBorder="1" applyAlignment="1">
      <alignment horizontal="center" vertical="center"/>
    </xf>
    <xf numFmtId="0" fontId="15" fillId="3" borderId="4" xfId="95" applyFont="1" applyFill="1" applyBorder="1" applyAlignment="1">
      <alignment horizontal="center" vertical="center" wrapText="1"/>
    </xf>
    <xf numFmtId="182" fontId="14" fillId="3" borderId="4" xfId="95" applyNumberFormat="1" applyFont="1" applyFill="1" applyBorder="1" applyAlignment="1">
      <alignment horizontal="center" vertical="center" wrapText="1"/>
    </xf>
    <xf numFmtId="0" fontId="16" fillId="3" borderId="1" xfId="95" applyFont="1" applyFill="1" applyBorder="1" applyAlignment="1">
      <alignment horizontal="center" vertical="center" wrapText="1"/>
    </xf>
    <xf numFmtId="182" fontId="16" fillId="3" borderId="1" xfId="92" applyNumberFormat="1" applyFont="1" applyFill="1" applyBorder="1" applyAlignment="1">
      <alignment horizontal="center" vertical="center" wrapText="1"/>
    </xf>
    <xf numFmtId="182" fontId="16" fillId="3" borderId="1" xfId="95" applyNumberFormat="1" applyFont="1" applyFill="1" applyBorder="1" applyAlignment="1">
      <alignment horizontal="center" vertical="center" wrapText="1"/>
    </xf>
    <xf numFmtId="183" fontId="17" fillId="3" borderId="1" xfId="95" applyNumberFormat="1" applyFont="1" applyFill="1" applyBorder="1" applyAlignment="1">
      <alignment horizontal="center" vertical="center" wrapText="1"/>
    </xf>
    <xf numFmtId="0" fontId="17" fillId="3" borderId="1" xfId="95" applyFont="1" applyFill="1" applyBorder="1" applyAlignment="1">
      <alignment horizontal="center" vertical="center" wrapText="1"/>
    </xf>
    <xf numFmtId="182" fontId="17" fillId="3" borderId="1" xfId="92" applyNumberFormat="1" applyFont="1" applyFill="1" applyBorder="1" applyAlignment="1">
      <alignment horizontal="center" vertical="center" wrapText="1"/>
    </xf>
    <xf numFmtId="182" fontId="17" fillId="3" borderId="1" xfId="95" applyNumberFormat="1" applyFont="1" applyFill="1" applyBorder="1" applyAlignment="1">
      <alignment horizontal="center" vertical="center" wrapText="1"/>
    </xf>
    <xf numFmtId="183" fontId="16" fillId="3" borderId="1" xfId="95" applyNumberFormat="1" applyFont="1" applyFill="1" applyBorder="1" applyAlignment="1">
      <alignment horizontal="center" vertical="center" wrapText="1"/>
    </xf>
    <xf numFmtId="0" fontId="31" fillId="3" borderId="1" xfId="95" applyFont="1" applyFill="1" applyBorder="1" applyAlignment="1">
      <alignment horizontal="left" vertical="center" wrapText="1"/>
    </xf>
    <xf numFmtId="0" fontId="32" fillId="3" borderId="1" xfId="95" applyFont="1" applyFill="1" applyBorder="1" applyAlignment="1">
      <alignment horizontal="center" vertical="center" wrapText="1"/>
    </xf>
    <xf numFmtId="184" fontId="32" fillId="3" borderId="1" xfId="105" applyNumberFormat="1" applyFont="1" applyFill="1" applyBorder="1" applyAlignment="1">
      <alignment horizontal="center" vertical="center" wrapText="1"/>
    </xf>
    <xf numFmtId="184" fontId="32" fillId="3" borderId="1" xfId="95" applyNumberFormat="1" applyFont="1" applyFill="1" applyBorder="1" applyAlignment="1">
      <alignment horizontal="center" vertical="center" wrapText="1"/>
    </xf>
    <xf numFmtId="184" fontId="13" fillId="3" borderId="1" xfId="0" applyNumberFormat="1" applyFont="1" applyFill="1" applyBorder="1" applyAlignment="1">
      <alignment horizontal="center" vertical="center"/>
    </xf>
    <xf numFmtId="177" fontId="31" fillId="3" borderId="1" xfId="95" applyNumberFormat="1" applyFont="1" applyFill="1" applyBorder="1" applyAlignment="1">
      <alignment horizontal="left" vertical="center" wrapText="1"/>
    </xf>
    <xf numFmtId="0" fontId="31" fillId="3" borderId="5" xfId="95" applyFont="1" applyFill="1" applyBorder="1" applyAlignment="1">
      <alignment horizontal="left" vertical="center" wrapText="1"/>
    </xf>
    <xf numFmtId="0" fontId="32" fillId="3" borderId="5" xfId="95" applyFont="1" applyFill="1" applyBorder="1" applyAlignment="1">
      <alignment horizontal="center" vertical="center" wrapText="1"/>
    </xf>
    <xf numFmtId="184" fontId="32" fillId="3" borderId="5" xfId="105" applyNumberFormat="1" applyFont="1" applyFill="1" applyBorder="1" applyAlignment="1">
      <alignment horizontal="center" vertical="center" wrapText="1"/>
    </xf>
    <xf numFmtId="184" fontId="32" fillId="3" borderId="5" xfId="95" applyNumberFormat="1" applyFont="1" applyFill="1" applyBorder="1" applyAlignment="1">
      <alignment horizontal="center" vertical="center" wrapText="1"/>
    </xf>
    <xf numFmtId="184" fontId="13" fillId="3" borderId="5" xfId="0" applyNumberFormat="1" applyFont="1" applyFill="1" applyBorder="1" applyAlignment="1">
      <alignment horizontal="center" vertical="center"/>
    </xf>
    <xf numFmtId="0" fontId="31" fillId="3" borderId="7" xfId="95" applyFont="1" applyFill="1" applyBorder="1" applyAlignment="1">
      <alignment horizontal="left" vertical="center" wrapText="1"/>
    </xf>
    <xf numFmtId="0" fontId="32" fillId="3" borderId="7" xfId="95" applyFont="1" applyFill="1" applyBorder="1" applyAlignment="1">
      <alignment horizontal="center" vertical="center" wrapText="1"/>
    </xf>
    <xf numFmtId="184" fontId="32" fillId="3" borderId="7" xfId="105" applyNumberFormat="1" applyFont="1" applyFill="1" applyBorder="1" applyAlignment="1">
      <alignment horizontal="center" vertical="center" wrapText="1"/>
    </xf>
    <xf numFmtId="184" fontId="32" fillId="3" borderId="7" xfId="95" applyNumberFormat="1" applyFont="1" applyFill="1" applyBorder="1" applyAlignment="1">
      <alignment horizontal="center" vertical="center" wrapText="1"/>
    </xf>
    <xf numFmtId="184" fontId="13" fillId="3" borderId="7" xfId="0" applyNumberFormat="1" applyFont="1" applyFill="1" applyBorder="1" applyAlignment="1">
      <alignment horizontal="center" vertical="center"/>
    </xf>
    <xf numFmtId="0" fontId="31" fillId="3" borderId="6" xfId="95" applyFont="1" applyFill="1" applyBorder="1" applyAlignment="1">
      <alignment horizontal="left" vertical="center" wrapText="1"/>
    </xf>
    <xf numFmtId="0" fontId="32" fillId="3" borderId="6" xfId="95" applyFont="1" applyFill="1" applyBorder="1" applyAlignment="1">
      <alignment horizontal="center" vertical="center" wrapText="1"/>
    </xf>
    <xf numFmtId="184" fontId="32" fillId="3" borderId="6" xfId="105" applyNumberFormat="1" applyFont="1" applyFill="1" applyBorder="1" applyAlignment="1">
      <alignment horizontal="center" vertical="center" wrapText="1"/>
    </xf>
    <xf numFmtId="184" fontId="32" fillId="3" borderId="6" xfId="95" applyNumberFormat="1" applyFont="1" applyFill="1" applyBorder="1" applyAlignment="1">
      <alignment horizontal="center" vertical="center" wrapText="1"/>
    </xf>
    <xf numFmtId="184" fontId="13" fillId="3" borderId="6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left" vertical="center" wrapText="1"/>
    </xf>
    <xf numFmtId="0" fontId="32" fillId="3" borderId="1" xfId="95" applyFont="1" applyFill="1" applyBorder="1" applyAlignment="1">
      <alignment horizontal="center" vertical="center"/>
    </xf>
    <xf numFmtId="184" fontId="32" fillId="3" borderId="1" xfId="95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horizontal="left" vertical="center" wrapText="1"/>
    </xf>
    <xf numFmtId="0" fontId="33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/>
    </xf>
    <xf numFmtId="0" fontId="33" fillId="3" borderId="7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left" vertical="center" wrapText="1"/>
    </xf>
    <xf numFmtId="0" fontId="12" fillId="3" borderId="7" xfId="0" applyNumberFormat="1" applyFont="1" applyFill="1" applyBorder="1" applyAlignment="1">
      <alignment horizontal="left" vertical="center" wrapText="1"/>
    </xf>
    <xf numFmtId="0" fontId="12" fillId="3" borderId="6" xfId="0" applyNumberFormat="1" applyFont="1" applyFill="1" applyBorder="1" applyAlignment="1">
      <alignment horizontal="left" vertical="center" wrapText="1"/>
    </xf>
    <xf numFmtId="0" fontId="34" fillId="3" borderId="1" xfId="0" applyFont="1" applyFill="1" applyBorder="1" applyAlignment="1">
      <alignment horizontal="left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34" fillId="3" borderId="5" xfId="0" applyFont="1" applyFill="1" applyBorder="1" applyAlignment="1">
      <alignment horizontal="left" vertical="center" wrapText="1"/>
    </xf>
    <xf numFmtId="0" fontId="34" fillId="3" borderId="6" xfId="0" applyFont="1" applyFill="1" applyBorder="1" applyAlignment="1">
      <alignment horizontal="left" vertical="center" wrapText="1"/>
    </xf>
    <xf numFmtId="0" fontId="34" fillId="3" borderId="7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 wrapText="1"/>
    </xf>
    <xf numFmtId="0" fontId="36" fillId="3" borderId="1" xfId="0" applyNumberFormat="1" applyFont="1" applyFill="1" applyBorder="1" applyAlignment="1">
      <alignment horizontal="center" vertical="center" wrapText="1"/>
    </xf>
    <xf numFmtId="184" fontId="36" fillId="3" borderId="1" xfId="0" applyNumberFormat="1" applyFont="1" applyFill="1" applyBorder="1" applyAlignment="1">
      <alignment horizontal="center" vertical="center"/>
    </xf>
    <xf numFmtId="184" fontId="23" fillId="3" borderId="1" xfId="0" applyNumberFormat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0" fontId="32" fillId="3" borderId="5" xfId="95" applyFont="1" applyFill="1" applyBorder="1" applyAlignment="1">
      <alignment horizontal="center" vertical="center"/>
    </xf>
    <xf numFmtId="184" fontId="32" fillId="3" borderId="5" xfId="95" applyNumberFormat="1" applyFont="1" applyFill="1" applyBorder="1" applyAlignment="1">
      <alignment horizontal="center" vertical="center"/>
    </xf>
    <xf numFmtId="0" fontId="12" fillId="3" borderId="12" xfId="0" applyNumberFormat="1" applyFont="1" applyFill="1" applyBorder="1" applyAlignment="1">
      <alignment horizontal="left" vertical="center" wrapText="1"/>
    </xf>
    <xf numFmtId="0" fontId="32" fillId="3" borderId="12" xfId="95" applyFont="1" applyFill="1" applyBorder="1" applyAlignment="1">
      <alignment horizontal="center" vertical="center" wrapText="1"/>
    </xf>
    <xf numFmtId="184" fontId="32" fillId="3" borderId="12" xfId="95" applyNumberFormat="1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center" vertical="center"/>
    </xf>
    <xf numFmtId="184" fontId="32" fillId="3" borderId="12" xfId="95" applyNumberFormat="1" applyFont="1" applyFill="1" applyBorder="1" applyAlignment="1">
      <alignment horizontal="center" vertical="center"/>
    </xf>
    <xf numFmtId="184" fontId="13" fillId="3" borderId="13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left" vertical="center" wrapText="1"/>
    </xf>
    <xf numFmtId="0" fontId="32" fillId="0" borderId="5" xfId="95" applyFont="1" applyFill="1" applyBorder="1" applyAlignment="1">
      <alignment horizontal="center" vertical="center" wrapText="1"/>
    </xf>
    <xf numFmtId="184" fontId="32" fillId="0" borderId="5" xfId="95" applyNumberFormat="1" applyFont="1" applyFill="1" applyBorder="1" applyAlignment="1">
      <alignment horizontal="center" vertical="center" wrapText="1"/>
    </xf>
    <xf numFmtId="184" fontId="13" fillId="0" borderId="1" xfId="0" applyNumberFormat="1" applyFont="1" applyFill="1" applyBorder="1" applyAlignment="1">
      <alignment horizontal="center" vertical="center"/>
    </xf>
    <xf numFmtId="177" fontId="31" fillId="0" borderId="1" xfId="95" applyNumberFormat="1" applyFont="1" applyFill="1" applyBorder="1" applyAlignment="1">
      <alignment horizontal="left" vertical="center" wrapText="1"/>
    </xf>
    <xf numFmtId="184" fontId="13" fillId="0" borderId="5" xfId="0" applyNumberFormat="1" applyFont="1" applyFill="1" applyBorder="1" applyAlignment="1">
      <alignment horizontal="center" vertical="center"/>
    </xf>
    <xf numFmtId="0" fontId="31" fillId="0" borderId="5" xfId="95" applyFont="1" applyFill="1" applyBorder="1" applyAlignment="1">
      <alignment horizontal="left" vertical="center" wrapText="1"/>
    </xf>
    <xf numFmtId="184" fontId="32" fillId="0" borderId="1" xfId="95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left" vertical="center"/>
    </xf>
    <xf numFmtId="0" fontId="32" fillId="0" borderId="5" xfId="95" applyFont="1" applyFill="1" applyBorder="1" applyAlignment="1">
      <alignment horizontal="center" vertical="center"/>
    </xf>
    <xf numFmtId="184" fontId="32" fillId="0" borderId="5" xfId="95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0" fontId="32" fillId="0" borderId="1" xfId="95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7" fontId="12" fillId="0" borderId="1" xfId="95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184" fontId="13" fillId="0" borderId="6" xfId="0" applyNumberFormat="1" applyFont="1" applyFill="1" applyBorder="1" applyAlignment="1">
      <alignment horizontal="center" vertical="center"/>
    </xf>
    <xf numFmtId="184" fontId="32" fillId="0" borderId="6" xfId="95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0" fontId="31" fillId="0" borderId="1" xfId="95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12" fillId="0" borderId="8" xfId="0" applyNumberFormat="1" applyFont="1" applyFill="1" applyBorder="1" applyAlignment="1">
      <alignment horizontal="left" vertical="center" wrapText="1"/>
    </xf>
    <xf numFmtId="0" fontId="12" fillId="0" borderId="9" xfId="0" applyNumberFormat="1" applyFont="1" applyFill="1" applyBorder="1" applyAlignment="1">
      <alignment horizontal="left" vertical="center" wrapText="1"/>
    </xf>
    <xf numFmtId="0" fontId="12" fillId="0" borderId="10" xfId="0" applyNumberFormat="1" applyFont="1" applyFill="1" applyBorder="1" applyAlignment="1">
      <alignment horizontal="left" vertical="center" wrapText="1"/>
    </xf>
    <xf numFmtId="177" fontId="37" fillId="0" borderId="1" xfId="95" applyNumberFormat="1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32" fillId="0" borderId="6" xfId="95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34" fillId="0" borderId="5" xfId="0" applyFont="1" applyFill="1" applyBorder="1" applyAlignment="1">
      <alignment horizontal="left" vertical="center"/>
    </xf>
    <xf numFmtId="0" fontId="34" fillId="0" borderId="6" xfId="0" applyFont="1" applyFill="1" applyBorder="1" applyAlignment="1">
      <alignment horizontal="left" vertical="center"/>
    </xf>
    <xf numFmtId="0" fontId="34" fillId="0" borderId="7" xfId="0" applyFont="1" applyFill="1" applyBorder="1" applyAlignment="1">
      <alignment horizontal="left" vertical="center"/>
    </xf>
    <xf numFmtId="184" fontId="13" fillId="0" borderId="7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23" fillId="0" borderId="10" xfId="0" applyNumberFormat="1" applyFont="1" applyFill="1" applyBorder="1" applyAlignment="1">
      <alignment horizontal="left"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184" fontId="36" fillId="0" borderId="5" xfId="0" applyNumberFormat="1" applyFont="1" applyFill="1" applyBorder="1" applyAlignment="1">
      <alignment horizontal="center" vertical="center"/>
    </xf>
    <xf numFmtId="184" fontId="23" fillId="0" borderId="5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0" xfId="74" applyFont="1" applyFill="1" applyBorder="1" applyAlignment="1">
      <alignment vertical="center"/>
    </xf>
    <xf numFmtId="186" fontId="1" fillId="0" borderId="0" xfId="0" applyNumberFormat="1" applyFont="1" applyFill="1" applyBorder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182" fontId="1" fillId="0" borderId="0" xfId="0" applyNumberFormat="1" applyFont="1" applyFill="1" applyBorder="1" applyAlignment="1">
      <alignment horizontal="center" vertical="center"/>
    </xf>
    <xf numFmtId="0" fontId="1" fillId="0" borderId="0" xfId="74" applyFont="1" applyFill="1" applyAlignment="1">
      <alignment horizontal="left" vertical="center"/>
    </xf>
    <xf numFmtId="0" fontId="1" fillId="0" borderId="0" xfId="74" applyFont="1" applyFill="1" applyAlignment="1">
      <alignment horizontal="center" vertical="center"/>
    </xf>
    <xf numFmtId="0" fontId="3" fillId="0" borderId="0" xfId="89" applyFont="1" applyFill="1" applyAlignment="1">
      <alignment horizontal="center" vertical="center"/>
    </xf>
    <xf numFmtId="0" fontId="30" fillId="0" borderId="1" xfId="89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/>
    </xf>
    <xf numFmtId="0" fontId="38" fillId="0" borderId="14" xfId="0" applyFont="1" applyFill="1" applyBorder="1" applyAlignment="1">
      <alignment horizontal="center" vertical="center"/>
    </xf>
    <xf numFmtId="182" fontId="1" fillId="0" borderId="0" xfId="74" applyNumberFormat="1" applyFont="1" applyFill="1" applyAlignment="1">
      <alignment horizontal="center" vertical="center"/>
    </xf>
    <xf numFmtId="182" fontId="3" fillId="0" borderId="0" xfId="89" applyNumberFormat="1" applyFont="1" applyFill="1" applyAlignment="1">
      <alignment horizontal="center" vertical="center"/>
    </xf>
    <xf numFmtId="182" fontId="30" fillId="0" borderId="1" xfId="89" applyNumberFormat="1" applyFont="1" applyFill="1" applyBorder="1" applyAlignment="1">
      <alignment horizontal="center" vertical="center" wrapText="1"/>
    </xf>
    <xf numFmtId="0" fontId="30" fillId="0" borderId="1" xfId="89" applyNumberFormat="1" applyFont="1" applyFill="1" applyBorder="1" applyAlignment="1">
      <alignment horizontal="center" vertical="center" wrapText="1"/>
    </xf>
    <xf numFmtId="181" fontId="30" fillId="0" borderId="1" xfId="0" applyNumberFormat="1" applyFont="1" applyFill="1" applyBorder="1" applyAlignment="1">
      <alignment horizontal="center" vertical="center"/>
    </xf>
    <xf numFmtId="182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 wrapText="1"/>
    </xf>
    <xf numFmtId="0" fontId="38" fillId="0" borderId="1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182" fontId="38" fillId="0" borderId="1" xfId="0" applyNumberFormat="1" applyFont="1" applyFill="1" applyBorder="1" applyAlignment="1">
      <alignment horizontal="center" vertical="center"/>
    </xf>
    <xf numFmtId="10" fontId="1" fillId="0" borderId="0" xfId="3" applyNumberFormat="1" applyFont="1" applyFill="1" applyBorder="1" applyAlignment="1">
      <alignment horizontal="center" vertical="center"/>
    </xf>
    <xf numFmtId="0" fontId="1" fillId="0" borderId="0" xfId="93" applyFont="1" applyFill="1" applyBorder="1" applyAlignment="1">
      <alignment horizontal="center" vertical="center"/>
    </xf>
    <xf numFmtId="0" fontId="1" fillId="0" borderId="0" xfId="93" applyNumberFormat="1" applyFont="1" applyFill="1" applyBorder="1" applyAlignment="1">
      <alignment horizontal="center" vertical="center"/>
    </xf>
    <xf numFmtId="0" fontId="1" fillId="0" borderId="0" xfId="93" applyFont="1" applyFill="1" applyBorder="1" applyAlignment="1">
      <alignment vertical="center"/>
    </xf>
    <xf numFmtId="181" fontId="1" fillId="0" borderId="0" xfId="93" applyNumberFormat="1" applyFont="1" applyFill="1" applyBorder="1" applyAlignment="1">
      <alignment horizontal="center" vertical="center"/>
    </xf>
    <xf numFmtId="182" fontId="1" fillId="0" borderId="0" xfId="93" applyNumberFormat="1" applyFont="1" applyFill="1" applyBorder="1" applyAlignment="1">
      <alignment horizontal="center" vertical="center"/>
    </xf>
    <xf numFmtId="182" fontId="1" fillId="0" borderId="0" xfId="93" applyNumberFormat="1" applyFont="1" applyFill="1" applyBorder="1" applyAlignment="1">
      <alignment horizontal="right" vertical="center"/>
    </xf>
    <xf numFmtId="188" fontId="1" fillId="0" borderId="0" xfId="93" applyNumberFormat="1" applyFont="1" applyFill="1" applyBorder="1" applyAlignment="1">
      <alignment horizontal="right" vertical="center"/>
    </xf>
    <xf numFmtId="181" fontId="1" fillId="0" borderId="0" xfId="74" applyNumberFormat="1" applyFont="1" applyFill="1" applyAlignment="1">
      <alignment horizontal="center" vertical="center"/>
    </xf>
    <xf numFmtId="182" fontId="1" fillId="0" borderId="0" xfId="74" applyNumberFormat="1" applyFont="1" applyFill="1" applyAlignment="1">
      <alignment horizontal="right" vertical="center"/>
    </xf>
    <xf numFmtId="0" fontId="1" fillId="0" borderId="0" xfId="74" applyFont="1" applyFill="1" applyAlignment="1">
      <alignment horizontal="right" vertical="center"/>
    </xf>
    <xf numFmtId="0" fontId="3" fillId="0" borderId="0" xfId="93" applyNumberFormat="1" applyFont="1" applyFill="1" applyAlignment="1">
      <alignment horizontal="center" vertical="center" wrapText="1"/>
    </xf>
    <xf numFmtId="181" fontId="3" fillId="0" borderId="0" xfId="93" applyNumberFormat="1" applyFont="1" applyFill="1" applyAlignment="1">
      <alignment horizontal="center" vertical="center" wrapText="1"/>
    </xf>
    <xf numFmtId="182" fontId="3" fillId="0" borderId="0" xfId="93" applyNumberFormat="1" applyFont="1" applyFill="1" applyAlignment="1">
      <alignment horizontal="center" vertical="center" wrapText="1"/>
    </xf>
    <xf numFmtId="182" fontId="3" fillId="0" borderId="0" xfId="93" applyNumberFormat="1" applyFont="1" applyFill="1" applyAlignment="1">
      <alignment horizontal="right" vertical="center" wrapText="1"/>
    </xf>
    <xf numFmtId="0" fontId="3" fillId="0" borderId="0" xfId="93" applyNumberFormat="1" applyFont="1" applyFill="1" applyAlignment="1">
      <alignment horizontal="right" vertical="center" wrapText="1"/>
    </xf>
    <xf numFmtId="0" fontId="1" fillId="0" borderId="1" xfId="84" applyNumberFormat="1" applyFont="1" applyFill="1" applyBorder="1" applyAlignment="1">
      <alignment horizontal="center" vertical="center" wrapText="1"/>
    </xf>
    <xf numFmtId="0" fontId="1" fillId="0" borderId="1" xfId="93" applyFont="1" applyFill="1" applyBorder="1" applyAlignment="1">
      <alignment horizontal="center" vertical="center" wrapText="1"/>
    </xf>
    <xf numFmtId="181" fontId="1" fillId="0" borderId="1" xfId="93" applyNumberFormat="1" applyFont="1" applyFill="1" applyBorder="1" applyAlignment="1">
      <alignment horizontal="center" vertical="center" wrapText="1"/>
    </xf>
    <xf numFmtId="182" fontId="1" fillId="0" borderId="1" xfId="93" applyNumberFormat="1" applyFont="1" applyFill="1" applyBorder="1" applyAlignment="1">
      <alignment horizontal="center" vertical="center" wrapText="1"/>
    </xf>
    <xf numFmtId="182" fontId="1" fillId="0" borderId="1" xfId="98" applyNumberFormat="1" applyFont="1" applyFill="1" applyBorder="1" applyAlignment="1">
      <alignment horizontal="center" vertical="center" wrapText="1"/>
    </xf>
    <xf numFmtId="188" fontId="1" fillId="0" borderId="1" xfId="98" applyNumberFormat="1" applyFont="1" applyFill="1" applyBorder="1" applyAlignment="1">
      <alignment horizontal="center" vertical="center" wrapText="1"/>
    </xf>
    <xf numFmtId="181" fontId="1" fillId="0" borderId="1" xfId="93" applyNumberFormat="1" applyFont="1" applyFill="1" applyBorder="1" applyAlignment="1">
      <alignment horizontal="center" vertical="center"/>
    </xf>
    <xf numFmtId="182" fontId="1" fillId="0" borderId="1" xfId="93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1" fontId="30" fillId="0" borderId="1" xfId="0" applyNumberFormat="1" applyFont="1" applyFill="1" applyBorder="1" applyAlignment="1">
      <alignment horizontal="center" vertical="center" wrapText="1"/>
    </xf>
    <xf numFmtId="182" fontId="30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81" fontId="39" fillId="0" borderId="1" xfId="0" applyNumberFormat="1" applyFont="1" applyFill="1" applyBorder="1" applyAlignment="1">
      <alignment horizontal="center" vertical="center"/>
    </xf>
    <xf numFmtId="182" fontId="39" fillId="0" borderId="1" xfId="0" applyNumberFormat="1" applyFont="1" applyFill="1" applyBorder="1" applyAlignment="1">
      <alignment horizontal="center" vertical="center"/>
    </xf>
    <xf numFmtId="181" fontId="1" fillId="0" borderId="1" xfId="0" applyNumberFormat="1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1" fillId="0" borderId="1" xfId="98" applyFont="1" applyFill="1" applyBorder="1" applyAlignment="1">
      <alignment horizontal="center" vertical="center" wrapText="1"/>
    </xf>
    <xf numFmtId="189" fontId="17" fillId="0" borderId="1" xfId="87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 wrapText="1"/>
    </xf>
    <xf numFmtId="182" fontId="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89" fontId="25" fillId="0" borderId="1" xfId="87" applyNumberFormat="1" applyFont="1" applyFill="1" applyBorder="1" applyAlignment="1">
      <alignment horizontal="center" vertical="center"/>
    </xf>
    <xf numFmtId="0" fontId="1" fillId="0" borderId="0" xfId="94" applyFont="1" applyFill="1" applyBorder="1" applyAlignment="1">
      <alignment horizontal="center" vertical="center" wrapText="1"/>
    </xf>
    <xf numFmtId="0" fontId="1" fillId="0" borderId="0" xfId="84" applyFont="1" applyFill="1" applyBorder="1" applyAlignment="1">
      <alignment vertical="center"/>
    </xf>
    <xf numFmtId="0" fontId="1" fillId="0" borderId="0" xfId="94" applyFont="1" applyFill="1" applyBorder="1" applyAlignment="1"/>
    <xf numFmtId="0" fontId="1" fillId="0" borderId="0" xfId="94" applyNumberFormat="1" applyFont="1" applyFill="1" applyAlignment="1">
      <alignment horizontal="center"/>
    </xf>
    <xf numFmtId="0" fontId="1" fillId="0" borderId="0" xfId="94" applyFont="1" applyFill="1" applyBorder="1" applyAlignment="1">
      <alignment horizontal="center"/>
    </xf>
    <xf numFmtId="189" fontId="1" fillId="0" borderId="0" xfId="94" applyNumberFormat="1" applyFont="1" applyFill="1" applyBorder="1" applyAlignment="1">
      <alignment horizontal="center"/>
    </xf>
    <xf numFmtId="182" fontId="1" fillId="0" borderId="0" xfId="94" applyNumberFormat="1" applyFont="1" applyFill="1" applyBorder="1" applyAlignment="1">
      <alignment horizontal="center"/>
    </xf>
    <xf numFmtId="181" fontId="1" fillId="0" borderId="0" xfId="94" applyNumberFormat="1" applyFont="1" applyFill="1" applyBorder="1" applyAlignment="1">
      <alignment horizontal="center"/>
    </xf>
    <xf numFmtId="181" fontId="1" fillId="0" borderId="0" xfId="94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0" fontId="16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189" fontId="1" fillId="0" borderId="0" xfId="0" applyNumberFormat="1" applyFont="1" applyFill="1" applyAlignment="1">
      <alignment horizontal="center" vertical="center"/>
    </xf>
    <xf numFmtId="182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181" fontId="1" fillId="0" borderId="0" xfId="0" applyNumberFormat="1" applyFont="1" applyFill="1" applyAlignment="1">
      <alignment horizontal="right" vertical="center"/>
    </xf>
    <xf numFmtId="0" fontId="3" fillId="0" borderId="0" xfId="94" applyNumberFormat="1" applyFont="1" applyFill="1" applyAlignment="1">
      <alignment horizontal="center" vertical="center" wrapText="1"/>
    </xf>
    <xf numFmtId="189" fontId="3" fillId="0" borderId="0" xfId="94" applyNumberFormat="1" applyFont="1" applyFill="1" applyAlignment="1">
      <alignment horizontal="center" vertical="center" wrapText="1"/>
    </xf>
    <xf numFmtId="182" fontId="3" fillId="0" borderId="0" xfId="94" applyNumberFormat="1" applyFont="1" applyFill="1" applyAlignment="1">
      <alignment horizontal="center" vertical="center" wrapText="1"/>
    </xf>
    <xf numFmtId="181" fontId="3" fillId="0" borderId="0" xfId="94" applyNumberFormat="1" applyFont="1" applyFill="1" applyAlignment="1">
      <alignment horizontal="center" vertical="center" wrapText="1"/>
    </xf>
    <xf numFmtId="181" fontId="3" fillId="0" borderId="0" xfId="94" applyNumberFormat="1" applyFont="1" applyFill="1" applyAlignment="1">
      <alignment horizontal="right" vertical="center" wrapText="1"/>
    </xf>
    <xf numFmtId="0" fontId="4" fillId="0" borderId="1" xfId="91" applyFont="1" applyFill="1" applyBorder="1" applyAlignment="1">
      <alignment horizontal="center" vertical="center" wrapText="1"/>
    </xf>
    <xf numFmtId="189" fontId="4" fillId="0" borderId="1" xfId="91" applyNumberFormat="1" applyFont="1" applyFill="1" applyBorder="1" applyAlignment="1">
      <alignment horizontal="center" vertical="center" wrapText="1"/>
    </xf>
    <xf numFmtId="182" fontId="4" fillId="0" borderId="1" xfId="91" applyNumberFormat="1" applyFont="1" applyFill="1" applyBorder="1" applyAlignment="1">
      <alignment horizontal="center" vertical="center" wrapText="1"/>
    </xf>
    <xf numFmtId="181" fontId="40" fillId="0" borderId="1" xfId="91" applyNumberFormat="1" applyFont="1" applyFill="1" applyBorder="1" applyAlignment="1">
      <alignment horizontal="center" vertical="center" wrapText="1"/>
    </xf>
    <xf numFmtId="181" fontId="1" fillId="0" borderId="1" xfId="84" applyNumberFormat="1" applyFont="1" applyFill="1" applyBorder="1" applyAlignment="1">
      <alignment horizontal="center" vertical="center" wrapText="1"/>
    </xf>
    <xf numFmtId="181" fontId="4" fillId="0" borderId="1" xfId="91" applyNumberFormat="1" applyFont="1" applyFill="1" applyBorder="1" applyAlignment="1">
      <alignment horizontal="center" vertical="center" wrapText="1"/>
    </xf>
    <xf numFmtId="189" fontId="1" fillId="0" borderId="1" xfId="87" applyNumberFormat="1" applyFont="1" applyFill="1" applyBorder="1" applyAlignment="1">
      <alignment horizontal="center" vertical="center"/>
    </xf>
    <xf numFmtId="181" fontId="1" fillId="0" borderId="1" xfId="87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189" fontId="2" fillId="0" borderId="1" xfId="0" applyNumberFormat="1" applyFont="1" applyFill="1" applyBorder="1" applyAlignment="1">
      <alignment horizontal="center" vertical="center"/>
    </xf>
    <xf numFmtId="181" fontId="2" fillId="0" borderId="1" xfId="0" applyNumberFormat="1" applyFont="1" applyFill="1" applyBorder="1" applyAlignment="1">
      <alignment horizontal="center" vertical="center"/>
    </xf>
    <xf numFmtId="181" fontId="2" fillId="0" borderId="1" xfId="87" applyNumberFormat="1" applyFont="1" applyFill="1" applyBorder="1" applyAlignment="1">
      <alignment horizontal="center" vertical="center"/>
    </xf>
    <xf numFmtId="181" fontId="29" fillId="0" borderId="1" xfId="0" applyNumberFormat="1" applyFont="1" applyFill="1" applyBorder="1" applyAlignment="1">
      <alignment horizontal="center" vertical="center"/>
    </xf>
    <xf numFmtId="189" fontId="1" fillId="0" borderId="1" xfId="0" applyNumberFormat="1" applyFont="1" applyFill="1" applyBorder="1" applyAlignment="1">
      <alignment horizontal="center" vertical="center"/>
    </xf>
    <xf numFmtId="10" fontId="1" fillId="0" borderId="1" xfId="84" applyNumberFormat="1" applyFont="1" applyFill="1" applyBorder="1" applyAlignment="1">
      <alignment horizontal="center" vertical="center" wrapText="1"/>
    </xf>
    <xf numFmtId="10" fontId="1" fillId="0" borderId="1" xfId="87" applyNumberFormat="1" applyFont="1" applyFill="1" applyBorder="1" applyAlignment="1">
      <alignment horizontal="center" vertical="center"/>
    </xf>
    <xf numFmtId="10" fontId="2" fillId="0" borderId="1" xfId="87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189" fontId="24" fillId="0" borderId="14" xfId="0" applyNumberFormat="1" applyFont="1" applyFill="1" applyBorder="1" applyAlignment="1">
      <alignment horizontal="center" vertical="center"/>
    </xf>
    <xf numFmtId="182" fontId="24" fillId="0" borderId="11" xfId="0" applyNumberFormat="1" applyFont="1" applyFill="1" applyBorder="1" applyAlignment="1">
      <alignment horizontal="center" vertical="center"/>
    </xf>
    <xf numFmtId="181" fontId="1" fillId="0" borderId="0" xfId="94" applyNumberFormat="1" applyFont="1" applyFill="1" applyBorder="1" applyAlignment="1">
      <alignment horizontal="center" vertical="center"/>
    </xf>
    <xf numFmtId="10" fontId="1" fillId="0" borderId="0" xfId="94" applyNumberFormat="1" applyFont="1" applyFill="1" applyBorder="1" applyAlignment="1">
      <alignment horizontal="center"/>
    </xf>
    <xf numFmtId="0" fontId="1" fillId="0" borderId="0" xfId="90" applyFont="1" applyFill="1" applyBorder="1" applyAlignment="1">
      <alignment vertical="center"/>
    </xf>
    <xf numFmtId="0" fontId="16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left" vertical="center" wrapText="1"/>
    </xf>
    <xf numFmtId="181" fontId="1" fillId="0" borderId="0" xfId="0" applyNumberFormat="1" applyFont="1" applyFill="1" applyAlignment="1">
      <alignment horizontal="center" vertical="center" wrapText="1"/>
    </xf>
    <xf numFmtId="189" fontId="1" fillId="0" borderId="0" xfId="0" applyNumberFormat="1" applyFont="1" applyFill="1" applyAlignment="1">
      <alignment horizontal="center" vertical="center" wrapText="1"/>
    </xf>
    <xf numFmtId="182" fontId="1" fillId="0" borderId="0" xfId="0" applyNumberFormat="1" applyFont="1" applyFill="1" applyAlignment="1">
      <alignment horizontal="center" vertical="center" wrapText="1"/>
    </xf>
    <xf numFmtId="0" fontId="1" fillId="0" borderId="5" xfId="84" applyNumberFormat="1" applyFont="1" applyFill="1" applyBorder="1" applyAlignment="1">
      <alignment horizontal="center" vertical="center" wrapText="1"/>
    </xf>
    <xf numFmtId="181" fontId="4" fillId="0" borderId="1" xfId="90" applyNumberFormat="1" applyFont="1" applyFill="1" applyBorder="1" applyAlignment="1">
      <alignment horizontal="center" vertical="center" wrapText="1"/>
    </xf>
    <xf numFmtId="189" fontId="4" fillId="0" borderId="1" xfId="90" applyNumberFormat="1" applyFont="1" applyFill="1" applyBorder="1" applyAlignment="1">
      <alignment horizontal="center" vertical="center" wrapText="1"/>
    </xf>
    <xf numFmtId="182" fontId="4" fillId="0" borderId="1" xfId="90" applyNumberFormat="1" applyFont="1" applyFill="1" applyBorder="1" applyAlignment="1">
      <alignment horizontal="center" vertical="center" wrapText="1"/>
    </xf>
    <xf numFmtId="0" fontId="1" fillId="0" borderId="7" xfId="8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 wrapText="1"/>
    </xf>
    <xf numFmtId="10" fontId="3" fillId="0" borderId="0" xfId="94" applyNumberFormat="1" applyFont="1" applyFill="1" applyAlignment="1">
      <alignment horizontal="center" vertical="center" wrapText="1"/>
    </xf>
    <xf numFmtId="181" fontId="40" fillId="0" borderId="1" xfId="90" applyNumberFormat="1" applyFont="1" applyFill="1" applyBorder="1" applyAlignment="1">
      <alignment horizontal="center" vertical="center" wrapText="1"/>
    </xf>
    <xf numFmtId="10" fontId="40" fillId="0" borderId="1" xfId="90" applyNumberFormat="1" applyFont="1" applyFill="1" applyBorder="1" applyAlignment="1">
      <alignment horizontal="center" vertical="center" wrapText="1"/>
    </xf>
    <xf numFmtId="10" fontId="4" fillId="0" borderId="1" xfId="90" applyNumberFormat="1" applyFont="1" applyFill="1" applyBorder="1" applyAlignment="1">
      <alignment horizontal="center" vertical="center" wrapText="1"/>
    </xf>
    <xf numFmtId="182" fontId="24" fillId="0" borderId="14" xfId="0" applyNumberFormat="1" applyFont="1" applyFill="1" applyBorder="1" applyAlignment="1">
      <alignment horizontal="center" vertical="center"/>
    </xf>
    <xf numFmtId="181" fontId="2" fillId="0" borderId="14" xfId="0" applyNumberFormat="1" applyFont="1" applyFill="1" applyBorder="1" applyAlignment="1">
      <alignment horizontal="center" vertical="center"/>
    </xf>
    <xf numFmtId="189" fontId="2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190" fontId="3" fillId="0" borderId="0" xfId="94" applyNumberFormat="1" applyFont="1" applyFill="1" applyAlignment="1">
      <alignment horizontal="center" vertical="center" wrapText="1"/>
    </xf>
    <xf numFmtId="0" fontId="3" fillId="0" borderId="0" xfId="94" applyFont="1" applyFill="1" applyAlignment="1">
      <alignment horizontal="center" vertical="center" wrapText="1"/>
    </xf>
    <xf numFmtId="190" fontId="1" fillId="0" borderId="1" xfId="84" applyNumberFormat="1" applyFont="1" applyFill="1" applyBorder="1" applyAlignment="1">
      <alignment horizontal="center" vertical="center" wrapText="1"/>
    </xf>
    <xf numFmtId="0" fontId="1" fillId="0" borderId="1" xfId="84" applyFont="1" applyFill="1" applyBorder="1" applyAlignment="1">
      <alignment horizontal="center" vertical="center" wrapText="1"/>
    </xf>
    <xf numFmtId="0" fontId="1" fillId="0" borderId="5" xfId="84" applyFont="1" applyFill="1" applyBorder="1" applyAlignment="1">
      <alignment horizontal="center" vertical="center" wrapText="1"/>
    </xf>
    <xf numFmtId="182" fontId="1" fillId="0" borderId="1" xfId="84" applyNumberFormat="1" applyFont="1" applyFill="1" applyBorder="1" applyAlignment="1">
      <alignment horizontal="center" vertical="center" wrapText="1"/>
    </xf>
    <xf numFmtId="0" fontId="1" fillId="0" borderId="7" xfId="84" applyFont="1" applyFill="1" applyBorder="1" applyAlignment="1">
      <alignment horizontal="center" vertical="center" wrapText="1"/>
    </xf>
    <xf numFmtId="0" fontId="4" fillId="0" borderId="1" xfId="84" applyFont="1" applyFill="1" applyBorder="1" applyAlignment="1">
      <alignment horizontal="center" vertical="center" wrapText="1"/>
    </xf>
    <xf numFmtId="191" fontId="1" fillId="0" borderId="1" xfId="0" applyNumberFormat="1" applyFont="1" applyFill="1" applyBorder="1" applyAlignment="1">
      <alignment horizontal="center" vertical="center"/>
    </xf>
    <xf numFmtId="191" fontId="1" fillId="0" borderId="1" xfId="4" applyNumberFormat="1" applyFont="1" applyFill="1" applyBorder="1" applyAlignment="1">
      <alignment horizontal="center" vertical="center"/>
    </xf>
    <xf numFmtId="190" fontId="2" fillId="0" borderId="10" xfId="84" applyNumberFormat="1" applyFont="1" applyFill="1" applyBorder="1" applyAlignment="1">
      <alignment horizontal="center" vertical="center" wrapText="1"/>
    </xf>
    <xf numFmtId="190" fontId="2" fillId="0" borderId="14" xfId="84" applyNumberFormat="1" applyFont="1" applyFill="1" applyBorder="1" applyAlignment="1">
      <alignment horizontal="center" vertical="center" wrapText="1"/>
    </xf>
    <xf numFmtId="190" fontId="2" fillId="0" borderId="11" xfId="84" applyNumberFormat="1" applyFont="1" applyFill="1" applyBorder="1" applyAlignment="1">
      <alignment horizontal="center" vertical="center" wrapText="1"/>
    </xf>
    <xf numFmtId="0" fontId="6" fillId="0" borderId="1" xfId="84" applyFont="1" applyFill="1" applyBorder="1" applyAlignment="1">
      <alignment horizontal="center" vertical="center" wrapText="1"/>
    </xf>
    <xf numFmtId="191" fontId="2" fillId="0" borderId="1" xfId="0" applyNumberFormat="1" applyFont="1" applyFill="1" applyBorder="1" applyAlignment="1">
      <alignment horizontal="center" vertical="center"/>
    </xf>
    <xf numFmtId="191" fontId="2" fillId="0" borderId="1" xfId="8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89" fontId="1" fillId="0" borderId="1" xfId="99" applyNumberFormat="1" applyFont="1" applyFill="1" applyBorder="1" applyAlignment="1">
      <alignment horizontal="center" vertical="center" wrapText="1"/>
    </xf>
    <xf numFmtId="10" fontId="1" fillId="0" borderId="1" xfId="99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 wrapText="1"/>
    </xf>
    <xf numFmtId="181" fontId="2" fillId="0" borderId="1" xfId="84" applyNumberFormat="1" applyFont="1" applyFill="1" applyBorder="1" applyAlignment="1">
      <alignment horizontal="center" vertical="center" wrapText="1"/>
    </xf>
    <xf numFmtId="10" fontId="2" fillId="0" borderId="1" xfId="3" applyNumberFormat="1" applyFont="1" applyFill="1" applyBorder="1" applyAlignment="1">
      <alignment horizontal="center" vertical="center"/>
    </xf>
    <xf numFmtId="10" fontId="1" fillId="0" borderId="0" xfId="3" applyNumberFormat="1" applyFont="1" applyFill="1" applyBorder="1" applyAlignment="1" applyProtection="1">
      <alignment horizontal="center"/>
    </xf>
    <xf numFmtId="189" fontId="1" fillId="0" borderId="1" xfId="84" applyNumberFormat="1" applyFont="1" applyFill="1" applyBorder="1" applyAlignment="1">
      <alignment horizontal="center" vertical="center" wrapText="1"/>
    </xf>
    <xf numFmtId="181" fontId="1" fillId="0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58" fontId="17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82" fontId="1" fillId="0" borderId="1" xfId="87" applyNumberFormat="1" applyFont="1" applyFill="1" applyBorder="1" applyAlignment="1">
      <alignment horizontal="center" vertical="center"/>
    </xf>
    <xf numFmtId="10" fontId="1" fillId="0" borderId="0" xfId="3" applyNumberFormat="1" applyFont="1" applyFill="1" applyAlignment="1">
      <alignment horizontal="center" vertical="center"/>
    </xf>
    <xf numFmtId="10" fontId="3" fillId="0" borderId="0" xfId="3" applyNumberFormat="1" applyFont="1" applyFill="1" applyBorder="1" applyAlignment="1" applyProtection="1">
      <alignment horizontal="center" vertical="center" wrapText="1"/>
    </xf>
    <xf numFmtId="10" fontId="1" fillId="0" borderId="1" xfId="3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189" fontId="2" fillId="0" borderId="14" xfId="0" applyNumberFormat="1" applyFont="1" applyFill="1" applyBorder="1" applyAlignment="1">
      <alignment horizontal="center" vertical="center"/>
    </xf>
    <xf numFmtId="189" fontId="2" fillId="0" borderId="11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82" fontId="17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182" fontId="14" fillId="0" borderId="0" xfId="0" applyNumberFormat="1" applyFont="1" applyFill="1" applyBorder="1" applyAlignment="1">
      <alignment horizontal="center" vertical="center"/>
    </xf>
    <xf numFmtId="0" fontId="4" fillId="0" borderId="1" xfId="96" applyFont="1" applyFill="1" applyBorder="1" applyAlignment="1">
      <alignment horizontal="center" vertical="center" wrapText="1"/>
    </xf>
    <xf numFmtId="0" fontId="40" fillId="0" borderId="1" xfId="96" applyFont="1" applyFill="1" applyBorder="1" applyAlignment="1">
      <alignment horizontal="center" vertical="center" wrapText="1"/>
    </xf>
    <xf numFmtId="182" fontId="4" fillId="0" borderId="1" xfId="96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right" vertical="center"/>
    </xf>
    <xf numFmtId="177" fontId="21" fillId="0" borderId="1" xfId="0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 vertical="center"/>
    </xf>
    <xf numFmtId="177" fontId="17" fillId="0" borderId="1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right" vertical="center"/>
    </xf>
    <xf numFmtId="177" fontId="25" fillId="0" borderId="1" xfId="0" applyNumberFormat="1" applyFont="1" applyFill="1" applyBorder="1" applyAlignment="1">
      <alignment horizontal="right" vertical="center"/>
    </xf>
    <xf numFmtId="0" fontId="19" fillId="0" borderId="1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Alignment="1">
      <alignment horizontal="right" vertical="center"/>
    </xf>
    <xf numFmtId="182" fontId="41" fillId="0" borderId="0" xfId="0" applyNumberFormat="1" applyFont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182" fontId="3" fillId="0" borderId="0" xfId="0" applyNumberFormat="1" applyFont="1" applyFill="1" applyAlignment="1">
      <alignment horizontal="right" vertical="center"/>
    </xf>
    <xf numFmtId="0" fontId="40" fillId="0" borderId="1" xfId="96" applyFont="1" applyFill="1" applyBorder="1" applyAlignment="1">
      <alignment horizontal="left" vertical="center" wrapText="1"/>
    </xf>
    <xf numFmtId="0" fontId="4" fillId="0" borderId="1" xfId="96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right" vertical="center"/>
    </xf>
    <xf numFmtId="182" fontId="21" fillId="0" borderId="1" xfId="0" applyNumberFormat="1" applyFont="1" applyFill="1" applyBorder="1" applyAlignment="1">
      <alignment horizontal="right" vertical="center"/>
    </xf>
    <xf numFmtId="0" fontId="29" fillId="0" borderId="5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right" vertical="center"/>
    </xf>
    <xf numFmtId="182" fontId="17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7" fillId="0" borderId="6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182" fontId="25" fillId="0" borderId="1" xfId="0" applyNumberFormat="1" applyFont="1" applyFill="1" applyBorder="1" applyAlignment="1">
      <alignment horizontal="right" vertical="center"/>
    </xf>
    <xf numFmtId="0" fontId="42" fillId="0" borderId="0" xfId="100" applyFont="1" applyFill="1" applyBorder="1">
      <alignment vertical="center"/>
    </xf>
    <xf numFmtId="0" fontId="43" fillId="0" borderId="0" xfId="100" applyFill="1" applyBorder="1">
      <alignment vertical="center"/>
    </xf>
    <xf numFmtId="0" fontId="44" fillId="0" borderId="0" xfId="100" applyFont="1" applyFill="1" applyBorder="1" applyAlignment="1">
      <alignment horizontal="center" vertical="center"/>
    </xf>
    <xf numFmtId="0" fontId="43" fillId="0" borderId="0" xfId="100" applyFill="1" applyBorder="1" applyAlignment="1">
      <alignment horizontal="left" vertical="center"/>
    </xf>
    <xf numFmtId="0" fontId="1" fillId="0" borderId="1" xfId="0" applyFont="1" applyFill="1" applyBorder="1" applyAlignment="1" quotePrefix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差_2016-洗衣机 进销存" xfId="50"/>
    <cellStyle name="差_(七)监控情况_(五)2月关键产物平衡表" xfId="51"/>
    <cellStyle name="个性色5" xfId="52"/>
    <cellStyle name="20%-个性色5" xfId="53"/>
    <cellStyle name="40%-个性色2" xfId="54"/>
    <cellStyle name="好_三季度时长表" xfId="55"/>
    <cellStyle name=" 1 2" xfId="56"/>
    <cellStyle name="60%-个性色4" xfId="57"/>
    <cellStyle name="货币[0] 2" xfId="58"/>
    <cellStyle name="40%-个性色1" xfId="59"/>
    <cellStyle name="40% - 强调文字颜色 4 2" xfId="60"/>
    <cellStyle name="千位分隔[0] 2" xfId="61"/>
    <cellStyle name="千位分隔[0] 4" xfId="62"/>
    <cellStyle name="千位分隔[0] 5" xfId="63"/>
    <cellStyle name="个性色1" xfId="64"/>
    <cellStyle name="个性色2" xfId="65"/>
    <cellStyle name="20%-个性色2" xfId="66"/>
    <cellStyle name="20% - 强调文字颜色 3 2" xfId="67"/>
    <cellStyle name="常规 3" xfId="68"/>
    <cellStyle name="个性色6" xfId="69"/>
    <cellStyle name="20%-个性色6" xfId="70"/>
    <cellStyle name="个性色3" xfId="71"/>
    <cellStyle name="40% - 强调文字颜色 3 2" xfId="72"/>
    <cellStyle name="40% - 强调文字颜色 6 2" xfId="73"/>
    <cellStyle name="常规_复审附表_2016年第一季度审核表" xfId="74"/>
    <cellStyle name="60% - 强调文字颜色 1 2" xfId="75"/>
    <cellStyle name="60% - 强调文字颜色 2 2" xfId="76"/>
    <cellStyle name="60% - 强调文字颜色 3 2" xfId="77"/>
    <cellStyle name="60% - 强调文字颜色 6 2" xfId="78"/>
    <cellStyle name="百分比 2" xfId="79"/>
    <cellStyle name="千位分隔[0] 8" xfId="80"/>
    <cellStyle name="差_2015年2季度供货明细" xfId="81"/>
    <cellStyle name="常规 100" xfId="82"/>
    <cellStyle name="常规 89 2" xfId="83"/>
    <cellStyle name="常规_（七）电脑关键产物物料平衡表2015" xfId="84"/>
    <cellStyle name="常规 4" xfId="85"/>
    <cellStyle name="好_2015年2季度供货明细" xfId="86"/>
    <cellStyle name="常规 91" xfId="87"/>
    <cellStyle name="常规 89" xfId="88"/>
    <cellStyle name="常规_（九)拆解前后对比" xfId="89"/>
    <cellStyle name="常规_（七）电冰箱关键产物物料平衡表2015" xfId="90"/>
    <cellStyle name="常规_（七）洗衣机关键产物物料平衡表2015" xfId="91"/>
    <cellStyle name="常规_审计资料00" xfId="92"/>
    <cellStyle name="常规_2015年10月凯天月报" xfId="93"/>
    <cellStyle name="常规_3月份月报" xfId="94"/>
    <cellStyle name="常规_Sheet1" xfId="95"/>
    <cellStyle name="常规_Sheet2" xfId="96"/>
    <cellStyle name="千位分隔 2 2" xfId="97"/>
    <cellStyle name="常规_Sheet6" xfId="98"/>
    <cellStyle name="常规_复审附表" xfId="99"/>
    <cellStyle name="常规_环保厅检查底稿7.30" xfId="100"/>
    <cellStyle name="常规_株洲凯天环保2015年2季度复审附表" xfId="101"/>
    <cellStyle name="货币[0] 2 2" xfId="102"/>
    <cellStyle name="千位分隔 2" xfId="103"/>
    <cellStyle name="千位分隔 3" xfId="104"/>
    <cellStyle name="常规_审计资料00 2" xfId="105"/>
  </cellStyles>
  <tableStyles count="0" defaultTableStyle="TableStyleMedium2" defaultPivotStyle="PivotStyleLight16"/>
  <colors>
    <mruColors>
      <color rgb="00FFFF99"/>
      <color rgb="00D0CECE"/>
      <color rgb="00D9D9D9"/>
      <color rgb="000000FF"/>
      <color rgb="002F75B5"/>
      <color rgb="00FFC000"/>
      <color rgb="0092D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9" Type="http://schemas.openxmlformats.org/officeDocument/2006/relationships/externalLink" Target="externalLinks/externalLink82.xml"/><Relationship Id="rId98" Type="http://schemas.openxmlformats.org/officeDocument/2006/relationships/externalLink" Target="externalLinks/externalLink81.xml"/><Relationship Id="rId97" Type="http://schemas.openxmlformats.org/officeDocument/2006/relationships/externalLink" Target="externalLinks/externalLink80.xml"/><Relationship Id="rId96" Type="http://schemas.openxmlformats.org/officeDocument/2006/relationships/externalLink" Target="externalLinks/externalLink79.xml"/><Relationship Id="rId95" Type="http://schemas.openxmlformats.org/officeDocument/2006/relationships/externalLink" Target="externalLinks/externalLink78.xml"/><Relationship Id="rId94" Type="http://schemas.openxmlformats.org/officeDocument/2006/relationships/externalLink" Target="externalLinks/externalLink77.xml"/><Relationship Id="rId93" Type="http://schemas.openxmlformats.org/officeDocument/2006/relationships/externalLink" Target="externalLinks/externalLink76.xml"/><Relationship Id="rId92" Type="http://schemas.openxmlformats.org/officeDocument/2006/relationships/externalLink" Target="externalLinks/externalLink75.xml"/><Relationship Id="rId91" Type="http://schemas.openxmlformats.org/officeDocument/2006/relationships/externalLink" Target="externalLinks/externalLink74.xml"/><Relationship Id="rId90" Type="http://schemas.openxmlformats.org/officeDocument/2006/relationships/externalLink" Target="externalLinks/externalLink73.xml"/><Relationship Id="rId9" Type="http://schemas.openxmlformats.org/officeDocument/2006/relationships/worksheet" Target="worksheets/sheet9.xml"/><Relationship Id="rId89" Type="http://schemas.openxmlformats.org/officeDocument/2006/relationships/externalLink" Target="externalLinks/externalLink72.xml"/><Relationship Id="rId88" Type="http://schemas.openxmlformats.org/officeDocument/2006/relationships/externalLink" Target="externalLinks/externalLink71.xml"/><Relationship Id="rId87" Type="http://schemas.openxmlformats.org/officeDocument/2006/relationships/externalLink" Target="externalLinks/externalLink70.xml"/><Relationship Id="rId86" Type="http://schemas.openxmlformats.org/officeDocument/2006/relationships/externalLink" Target="externalLinks/externalLink69.xml"/><Relationship Id="rId85" Type="http://schemas.openxmlformats.org/officeDocument/2006/relationships/externalLink" Target="externalLinks/externalLink68.xml"/><Relationship Id="rId84" Type="http://schemas.openxmlformats.org/officeDocument/2006/relationships/externalLink" Target="externalLinks/externalLink67.xml"/><Relationship Id="rId83" Type="http://schemas.openxmlformats.org/officeDocument/2006/relationships/externalLink" Target="externalLinks/externalLink66.xml"/><Relationship Id="rId82" Type="http://schemas.openxmlformats.org/officeDocument/2006/relationships/externalLink" Target="externalLinks/externalLink65.xml"/><Relationship Id="rId81" Type="http://schemas.openxmlformats.org/officeDocument/2006/relationships/externalLink" Target="externalLinks/externalLink64.xml"/><Relationship Id="rId80" Type="http://schemas.openxmlformats.org/officeDocument/2006/relationships/externalLink" Target="externalLinks/externalLink63.xml"/><Relationship Id="rId8" Type="http://schemas.openxmlformats.org/officeDocument/2006/relationships/worksheet" Target="worksheets/sheet8.xml"/><Relationship Id="rId79" Type="http://schemas.openxmlformats.org/officeDocument/2006/relationships/externalLink" Target="externalLinks/externalLink62.xml"/><Relationship Id="rId78" Type="http://schemas.openxmlformats.org/officeDocument/2006/relationships/externalLink" Target="externalLinks/externalLink61.xml"/><Relationship Id="rId77" Type="http://schemas.openxmlformats.org/officeDocument/2006/relationships/externalLink" Target="externalLinks/externalLink60.xml"/><Relationship Id="rId76" Type="http://schemas.openxmlformats.org/officeDocument/2006/relationships/externalLink" Target="externalLinks/externalLink59.xml"/><Relationship Id="rId75" Type="http://schemas.openxmlformats.org/officeDocument/2006/relationships/externalLink" Target="externalLinks/externalLink58.xml"/><Relationship Id="rId74" Type="http://schemas.openxmlformats.org/officeDocument/2006/relationships/externalLink" Target="externalLinks/externalLink57.xml"/><Relationship Id="rId73" Type="http://schemas.openxmlformats.org/officeDocument/2006/relationships/externalLink" Target="externalLinks/externalLink56.xml"/><Relationship Id="rId72" Type="http://schemas.openxmlformats.org/officeDocument/2006/relationships/externalLink" Target="externalLinks/externalLink55.xml"/><Relationship Id="rId71" Type="http://schemas.openxmlformats.org/officeDocument/2006/relationships/externalLink" Target="externalLinks/externalLink54.xml"/><Relationship Id="rId70" Type="http://schemas.openxmlformats.org/officeDocument/2006/relationships/externalLink" Target="externalLinks/externalLink53.xml"/><Relationship Id="rId7" Type="http://schemas.openxmlformats.org/officeDocument/2006/relationships/worksheet" Target="worksheets/sheet7.xml"/><Relationship Id="rId69" Type="http://schemas.openxmlformats.org/officeDocument/2006/relationships/externalLink" Target="externalLinks/externalLink52.xml"/><Relationship Id="rId68" Type="http://schemas.openxmlformats.org/officeDocument/2006/relationships/externalLink" Target="externalLinks/externalLink51.xml"/><Relationship Id="rId67" Type="http://schemas.openxmlformats.org/officeDocument/2006/relationships/externalLink" Target="externalLinks/externalLink50.xml"/><Relationship Id="rId66" Type="http://schemas.openxmlformats.org/officeDocument/2006/relationships/externalLink" Target="externalLinks/externalLink49.xml"/><Relationship Id="rId65" Type="http://schemas.openxmlformats.org/officeDocument/2006/relationships/externalLink" Target="externalLinks/externalLink48.xml"/><Relationship Id="rId64" Type="http://schemas.openxmlformats.org/officeDocument/2006/relationships/externalLink" Target="externalLinks/externalLink47.xml"/><Relationship Id="rId63" Type="http://schemas.openxmlformats.org/officeDocument/2006/relationships/externalLink" Target="externalLinks/externalLink46.xml"/><Relationship Id="rId62" Type="http://schemas.openxmlformats.org/officeDocument/2006/relationships/externalLink" Target="externalLinks/externalLink45.xml"/><Relationship Id="rId61" Type="http://schemas.openxmlformats.org/officeDocument/2006/relationships/externalLink" Target="externalLinks/externalLink44.xml"/><Relationship Id="rId60" Type="http://schemas.openxmlformats.org/officeDocument/2006/relationships/externalLink" Target="externalLinks/externalLink43.xml"/><Relationship Id="rId6" Type="http://schemas.openxmlformats.org/officeDocument/2006/relationships/worksheet" Target="worksheets/sheet6.xml"/><Relationship Id="rId59" Type="http://schemas.openxmlformats.org/officeDocument/2006/relationships/externalLink" Target="externalLinks/externalLink42.xml"/><Relationship Id="rId58" Type="http://schemas.openxmlformats.org/officeDocument/2006/relationships/externalLink" Target="externalLinks/externalLink41.xml"/><Relationship Id="rId57" Type="http://schemas.openxmlformats.org/officeDocument/2006/relationships/externalLink" Target="externalLinks/externalLink40.xml"/><Relationship Id="rId56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37.xml"/><Relationship Id="rId53" Type="http://schemas.openxmlformats.org/officeDocument/2006/relationships/externalLink" Target="externalLinks/externalLink36.xml"/><Relationship Id="rId52" Type="http://schemas.openxmlformats.org/officeDocument/2006/relationships/externalLink" Target="externalLinks/externalLink35.xml"/><Relationship Id="rId51" Type="http://schemas.openxmlformats.org/officeDocument/2006/relationships/externalLink" Target="externalLinks/externalLink34.xml"/><Relationship Id="rId50" Type="http://schemas.openxmlformats.org/officeDocument/2006/relationships/externalLink" Target="externalLinks/externalLink33.xml"/><Relationship Id="rId5" Type="http://schemas.openxmlformats.org/officeDocument/2006/relationships/worksheet" Target="worksheets/sheet5.xml"/><Relationship Id="rId49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0.xml"/><Relationship Id="rId46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27.xml"/><Relationship Id="rId43" Type="http://schemas.openxmlformats.org/officeDocument/2006/relationships/externalLink" Target="externalLinks/externalLink26.xml"/><Relationship Id="rId42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3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0.xml"/><Relationship Id="rId36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17.xml"/><Relationship Id="rId33" Type="http://schemas.openxmlformats.org/officeDocument/2006/relationships/externalLink" Target="externalLinks/externalLink16.xml"/><Relationship Id="rId32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9.xml"/><Relationship Id="rId25" Type="http://schemas.openxmlformats.org/officeDocument/2006/relationships/externalLink" Target="externalLinks/externalLink8.xml"/><Relationship Id="rId24" Type="http://schemas.openxmlformats.org/officeDocument/2006/relationships/externalLink" Target="externalLinks/externalLink7.xml"/><Relationship Id="rId23" Type="http://schemas.openxmlformats.org/officeDocument/2006/relationships/externalLink" Target="externalLinks/externalLink6.xml"/><Relationship Id="rId22" Type="http://schemas.openxmlformats.org/officeDocument/2006/relationships/externalLink" Target="externalLinks/externalLink5.xml"/><Relationship Id="rId21" Type="http://schemas.openxmlformats.org/officeDocument/2006/relationships/externalLink" Target="externalLinks/externalLink4.xml"/><Relationship Id="rId20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2.xml"/><Relationship Id="rId188" Type="http://schemas.openxmlformats.org/officeDocument/2006/relationships/styles" Target="styles.xml"/><Relationship Id="rId187" Type="http://schemas.openxmlformats.org/officeDocument/2006/relationships/sharedStrings" Target="sharedStrings.xml"/><Relationship Id="rId186" Type="http://schemas.openxmlformats.org/officeDocument/2006/relationships/theme" Target="theme/theme1.xml"/><Relationship Id="rId185" Type="http://schemas.openxmlformats.org/officeDocument/2006/relationships/externalLink" Target="externalLinks/externalLink168.xml"/><Relationship Id="rId184" Type="http://schemas.openxmlformats.org/officeDocument/2006/relationships/externalLink" Target="externalLinks/externalLink167.xml"/><Relationship Id="rId183" Type="http://schemas.openxmlformats.org/officeDocument/2006/relationships/externalLink" Target="externalLinks/externalLink166.xml"/><Relationship Id="rId182" Type="http://schemas.openxmlformats.org/officeDocument/2006/relationships/externalLink" Target="externalLinks/externalLink165.xml"/><Relationship Id="rId181" Type="http://schemas.openxmlformats.org/officeDocument/2006/relationships/externalLink" Target="externalLinks/externalLink164.xml"/><Relationship Id="rId180" Type="http://schemas.openxmlformats.org/officeDocument/2006/relationships/externalLink" Target="externalLinks/externalLink163.xml"/><Relationship Id="rId18" Type="http://schemas.openxmlformats.org/officeDocument/2006/relationships/externalLink" Target="externalLinks/externalLink1.xml"/><Relationship Id="rId179" Type="http://schemas.openxmlformats.org/officeDocument/2006/relationships/externalLink" Target="externalLinks/externalLink162.xml"/><Relationship Id="rId178" Type="http://schemas.openxmlformats.org/officeDocument/2006/relationships/externalLink" Target="externalLinks/externalLink161.xml"/><Relationship Id="rId177" Type="http://schemas.openxmlformats.org/officeDocument/2006/relationships/externalLink" Target="externalLinks/externalLink160.xml"/><Relationship Id="rId176" Type="http://schemas.openxmlformats.org/officeDocument/2006/relationships/externalLink" Target="externalLinks/externalLink159.xml"/><Relationship Id="rId175" Type="http://schemas.openxmlformats.org/officeDocument/2006/relationships/externalLink" Target="externalLinks/externalLink158.xml"/><Relationship Id="rId174" Type="http://schemas.openxmlformats.org/officeDocument/2006/relationships/externalLink" Target="externalLinks/externalLink157.xml"/><Relationship Id="rId173" Type="http://schemas.openxmlformats.org/officeDocument/2006/relationships/externalLink" Target="externalLinks/externalLink156.xml"/><Relationship Id="rId172" Type="http://schemas.openxmlformats.org/officeDocument/2006/relationships/externalLink" Target="externalLinks/externalLink155.xml"/><Relationship Id="rId171" Type="http://schemas.openxmlformats.org/officeDocument/2006/relationships/externalLink" Target="externalLinks/externalLink154.xml"/><Relationship Id="rId170" Type="http://schemas.openxmlformats.org/officeDocument/2006/relationships/externalLink" Target="externalLinks/externalLink153.xml"/><Relationship Id="rId17" Type="http://schemas.openxmlformats.org/officeDocument/2006/relationships/worksheet" Target="worksheets/sheet17.xml"/><Relationship Id="rId169" Type="http://schemas.openxmlformats.org/officeDocument/2006/relationships/externalLink" Target="externalLinks/externalLink152.xml"/><Relationship Id="rId168" Type="http://schemas.openxmlformats.org/officeDocument/2006/relationships/externalLink" Target="externalLinks/externalLink151.xml"/><Relationship Id="rId167" Type="http://schemas.openxmlformats.org/officeDocument/2006/relationships/externalLink" Target="externalLinks/externalLink150.xml"/><Relationship Id="rId166" Type="http://schemas.openxmlformats.org/officeDocument/2006/relationships/externalLink" Target="externalLinks/externalLink149.xml"/><Relationship Id="rId165" Type="http://schemas.openxmlformats.org/officeDocument/2006/relationships/externalLink" Target="externalLinks/externalLink148.xml"/><Relationship Id="rId164" Type="http://schemas.openxmlformats.org/officeDocument/2006/relationships/externalLink" Target="externalLinks/externalLink147.xml"/><Relationship Id="rId163" Type="http://schemas.openxmlformats.org/officeDocument/2006/relationships/externalLink" Target="externalLinks/externalLink146.xml"/><Relationship Id="rId162" Type="http://schemas.openxmlformats.org/officeDocument/2006/relationships/externalLink" Target="externalLinks/externalLink145.xml"/><Relationship Id="rId161" Type="http://schemas.openxmlformats.org/officeDocument/2006/relationships/externalLink" Target="externalLinks/externalLink144.xml"/><Relationship Id="rId160" Type="http://schemas.openxmlformats.org/officeDocument/2006/relationships/externalLink" Target="externalLinks/externalLink143.xml"/><Relationship Id="rId16" Type="http://schemas.openxmlformats.org/officeDocument/2006/relationships/worksheet" Target="worksheets/sheet16.xml"/><Relationship Id="rId159" Type="http://schemas.openxmlformats.org/officeDocument/2006/relationships/externalLink" Target="externalLinks/externalLink142.xml"/><Relationship Id="rId158" Type="http://schemas.openxmlformats.org/officeDocument/2006/relationships/externalLink" Target="externalLinks/externalLink141.xml"/><Relationship Id="rId157" Type="http://schemas.openxmlformats.org/officeDocument/2006/relationships/externalLink" Target="externalLinks/externalLink140.xml"/><Relationship Id="rId156" Type="http://schemas.openxmlformats.org/officeDocument/2006/relationships/externalLink" Target="externalLinks/externalLink139.xml"/><Relationship Id="rId155" Type="http://schemas.openxmlformats.org/officeDocument/2006/relationships/externalLink" Target="externalLinks/externalLink138.xml"/><Relationship Id="rId154" Type="http://schemas.openxmlformats.org/officeDocument/2006/relationships/externalLink" Target="externalLinks/externalLink137.xml"/><Relationship Id="rId153" Type="http://schemas.openxmlformats.org/officeDocument/2006/relationships/externalLink" Target="externalLinks/externalLink136.xml"/><Relationship Id="rId152" Type="http://schemas.openxmlformats.org/officeDocument/2006/relationships/externalLink" Target="externalLinks/externalLink135.xml"/><Relationship Id="rId151" Type="http://schemas.openxmlformats.org/officeDocument/2006/relationships/externalLink" Target="externalLinks/externalLink134.xml"/><Relationship Id="rId150" Type="http://schemas.openxmlformats.org/officeDocument/2006/relationships/externalLink" Target="externalLinks/externalLink133.xml"/><Relationship Id="rId15" Type="http://schemas.openxmlformats.org/officeDocument/2006/relationships/worksheet" Target="worksheets/sheet15.xml"/><Relationship Id="rId149" Type="http://schemas.openxmlformats.org/officeDocument/2006/relationships/externalLink" Target="externalLinks/externalLink132.xml"/><Relationship Id="rId148" Type="http://schemas.openxmlformats.org/officeDocument/2006/relationships/externalLink" Target="externalLinks/externalLink131.xml"/><Relationship Id="rId147" Type="http://schemas.openxmlformats.org/officeDocument/2006/relationships/externalLink" Target="externalLinks/externalLink130.xml"/><Relationship Id="rId146" Type="http://schemas.openxmlformats.org/officeDocument/2006/relationships/externalLink" Target="externalLinks/externalLink129.xml"/><Relationship Id="rId145" Type="http://schemas.openxmlformats.org/officeDocument/2006/relationships/externalLink" Target="externalLinks/externalLink128.xml"/><Relationship Id="rId144" Type="http://schemas.openxmlformats.org/officeDocument/2006/relationships/externalLink" Target="externalLinks/externalLink127.xml"/><Relationship Id="rId143" Type="http://schemas.openxmlformats.org/officeDocument/2006/relationships/externalLink" Target="externalLinks/externalLink126.xml"/><Relationship Id="rId142" Type="http://schemas.openxmlformats.org/officeDocument/2006/relationships/externalLink" Target="externalLinks/externalLink125.xml"/><Relationship Id="rId141" Type="http://schemas.openxmlformats.org/officeDocument/2006/relationships/externalLink" Target="externalLinks/externalLink124.xml"/><Relationship Id="rId140" Type="http://schemas.openxmlformats.org/officeDocument/2006/relationships/externalLink" Target="externalLinks/externalLink123.xml"/><Relationship Id="rId14" Type="http://schemas.openxmlformats.org/officeDocument/2006/relationships/worksheet" Target="worksheets/sheet14.xml"/><Relationship Id="rId139" Type="http://schemas.openxmlformats.org/officeDocument/2006/relationships/externalLink" Target="externalLinks/externalLink122.xml"/><Relationship Id="rId138" Type="http://schemas.openxmlformats.org/officeDocument/2006/relationships/externalLink" Target="externalLinks/externalLink121.xml"/><Relationship Id="rId137" Type="http://schemas.openxmlformats.org/officeDocument/2006/relationships/externalLink" Target="externalLinks/externalLink120.xml"/><Relationship Id="rId136" Type="http://schemas.openxmlformats.org/officeDocument/2006/relationships/externalLink" Target="externalLinks/externalLink119.xml"/><Relationship Id="rId135" Type="http://schemas.openxmlformats.org/officeDocument/2006/relationships/externalLink" Target="externalLinks/externalLink118.xml"/><Relationship Id="rId134" Type="http://schemas.openxmlformats.org/officeDocument/2006/relationships/externalLink" Target="externalLinks/externalLink117.xml"/><Relationship Id="rId133" Type="http://schemas.openxmlformats.org/officeDocument/2006/relationships/externalLink" Target="externalLinks/externalLink116.xml"/><Relationship Id="rId132" Type="http://schemas.openxmlformats.org/officeDocument/2006/relationships/externalLink" Target="externalLinks/externalLink115.xml"/><Relationship Id="rId131" Type="http://schemas.openxmlformats.org/officeDocument/2006/relationships/externalLink" Target="externalLinks/externalLink114.xml"/><Relationship Id="rId130" Type="http://schemas.openxmlformats.org/officeDocument/2006/relationships/externalLink" Target="externalLinks/externalLink113.xml"/><Relationship Id="rId13" Type="http://schemas.openxmlformats.org/officeDocument/2006/relationships/worksheet" Target="worksheets/sheet13.xml"/><Relationship Id="rId129" Type="http://schemas.openxmlformats.org/officeDocument/2006/relationships/externalLink" Target="externalLinks/externalLink112.xml"/><Relationship Id="rId128" Type="http://schemas.openxmlformats.org/officeDocument/2006/relationships/externalLink" Target="externalLinks/externalLink111.xml"/><Relationship Id="rId127" Type="http://schemas.openxmlformats.org/officeDocument/2006/relationships/externalLink" Target="externalLinks/externalLink110.xml"/><Relationship Id="rId126" Type="http://schemas.openxmlformats.org/officeDocument/2006/relationships/externalLink" Target="externalLinks/externalLink109.xml"/><Relationship Id="rId125" Type="http://schemas.openxmlformats.org/officeDocument/2006/relationships/externalLink" Target="externalLinks/externalLink108.xml"/><Relationship Id="rId124" Type="http://schemas.openxmlformats.org/officeDocument/2006/relationships/externalLink" Target="externalLinks/externalLink107.xml"/><Relationship Id="rId123" Type="http://schemas.openxmlformats.org/officeDocument/2006/relationships/externalLink" Target="externalLinks/externalLink106.xml"/><Relationship Id="rId122" Type="http://schemas.openxmlformats.org/officeDocument/2006/relationships/externalLink" Target="externalLinks/externalLink105.xml"/><Relationship Id="rId121" Type="http://schemas.openxmlformats.org/officeDocument/2006/relationships/externalLink" Target="externalLinks/externalLink104.xml"/><Relationship Id="rId120" Type="http://schemas.openxmlformats.org/officeDocument/2006/relationships/externalLink" Target="externalLinks/externalLink103.xml"/><Relationship Id="rId12" Type="http://schemas.openxmlformats.org/officeDocument/2006/relationships/worksheet" Target="worksheets/sheet12.xml"/><Relationship Id="rId119" Type="http://schemas.openxmlformats.org/officeDocument/2006/relationships/externalLink" Target="externalLinks/externalLink102.xml"/><Relationship Id="rId118" Type="http://schemas.openxmlformats.org/officeDocument/2006/relationships/externalLink" Target="externalLinks/externalLink101.xml"/><Relationship Id="rId117" Type="http://schemas.openxmlformats.org/officeDocument/2006/relationships/externalLink" Target="externalLinks/externalLink100.xml"/><Relationship Id="rId116" Type="http://schemas.openxmlformats.org/officeDocument/2006/relationships/externalLink" Target="externalLinks/externalLink99.xml"/><Relationship Id="rId115" Type="http://schemas.openxmlformats.org/officeDocument/2006/relationships/externalLink" Target="externalLinks/externalLink98.xml"/><Relationship Id="rId114" Type="http://schemas.openxmlformats.org/officeDocument/2006/relationships/externalLink" Target="externalLinks/externalLink97.xml"/><Relationship Id="rId113" Type="http://schemas.openxmlformats.org/officeDocument/2006/relationships/externalLink" Target="externalLinks/externalLink96.xml"/><Relationship Id="rId112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94.xml"/><Relationship Id="rId110" Type="http://schemas.openxmlformats.org/officeDocument/2006/relationships/externalLink" Target="externalLinks/externalLink93.xml"/><Relationship Id="rId11" Type="http://schemas.openxmlformats.org/officeDocument/2006/relationships/worksheet" Target="worksheets/sheet11.xml"/><Relationship Id="rId109" Type="http://schemas.openxmlformats.org/officeDocument/2006/relationships/externalLink" Target="externalLinks/externalLink92.xml"/><Relationship Id="rId108" Type="http://schemas.openxmlformats.org/officeDocument/2006/relationships/externalLink" Target="externalLinks/externalLink91.xml"/><Relationship Id="rId107" Type="http://schemas.openxmlformats.org/officeDocument/2006/relationships/externalLink" Target="externalLinks/externalLink90.xml"/><Relationship Id="rId106" Type="http://schemas.openxmlformats.org/officeDocument/2006/relationships/externalLink" Target="externalLinks/externalLink89.xml"/><Relationship Id="rId105" Type="http://schemas.openxmlformats.org/officeDocument/2006/relationships/externalLink" Target="externalLinks/externalLink88.xml"/><Relationship Id="rId104" Type="http://schemas.openxmlformats.org/officeDocument/2006/relationships/externalLink" Target="externalLinks/externalLink87.xml"/><Relationship Id="rId103" Type="http://schemas.openxmlformats.org/officeDocument/2006/relationships/externalLink" Target="externalLinks/externalLink86.xml"/><Relationship Id="rId102" Type="http://schemas.openxmlformats.org/officeDocument/2006/relationships/externalLink" Target="externalLinks/externalLink85.xml"/><Relationship Id="rId101" Type="http://schemas.openxmlformats.org/officeDocument/2006/relationships/externalLink" Target="externalLinks/externalLink84.xml"/><Relationship Id="rId100" Type="http://schemas.openxmlformats.org/officeDocument/2006/relationships/externalLink" Target="externalLinks/externalLink83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\Documents\tencent%20files\1059400779\filerecv\2018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51652;&#54665;%20DATA%20(2)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CD-&#49892;&#51201;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J:\Dung%20Quat\Goi3\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fileserv\dkoren$\WINDOWS\TEMP\Headcount%20F01%20PLAN-PLANT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SERVER\PROJECT\PROP\DA0630\INQ'Y\STEEL\DA0463BQ.XLW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A100&#51333;&#54217;\&#44608;&#47564;&#49688;\USERS\YKJ\T&amp;D&#51221;&#47532;\USERS\A_YKM\FLEET\V_FLE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LVTD\MSOffice\EXCEL\LUC\HY3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HIEN\TANHUNG\HTTA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My%20Documents\SNT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hong\dau%20thau%20dot\My%20Documents\Phong\DIR00031\PHONG\Xls\Dutoan98\PHUTHU\1997%20chuyen%20sang\DUTO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:\TBT%20COOP%20DTH\Gia%20dinh\DUTOA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hong\dau%20thau%20dot\DTOAN-XD\DUTO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iep\khanh_d\Khanh\Du-Toan%20KHCB99\DTKHCB99\CD105\DUTO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\d\My%20Documents\Excel\Program\DUTO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Hien\phong%20ke%20toan\TEMP\Khanh\DUTOAN.BK\MSOFFICE\EXCEL\CD20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iep\khanh_d\CD104\DUTO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\d\My%20Documents\PHONG\Excel\Du%20toan%2099\WB%20dot%203\CK707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ung\daitu\TVT\PTHO\DUTOANW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iep\khanh_d\My%20Documents\MUNG\PHUTHU99\CP90706\TES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Kt02\d\dia%20c\DTan\DTPT2000\TKKT+DT\HUYDUNG\THIETKE\TKE-99\DAITU-99\GD310\dutoans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Z:\Dung%20Quat\Nhom%20GC\New%20Folder\My%20Documents\3533\99Q\99Q3657\99Q3299(REV.1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ql_3\E\Congviec\Tam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uyetnga\bb%20ban%20giao\Phong%20Kinh%20Te\LUC\EXCEL\Th&#199;u\Du%20thau%20Y&#170;n%20Minh%20-%20H&#181;%20Gian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uyetnga\bb%20ban%20giao\LVTD\MSOffice\EXCEL\LUC\DT%20DZ%2022+TBA%2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:\&#44221;&#50689;&#49892;&#51201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Kt09\f\DOCUME~1\VTDKHO~1.VIN\LOCALS~1\Temp\Rar$DI00.375\My%20Documents\BANG%20LUONG2%20-%20THAN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Documents%20and%20Settings\cpgroup\Local%20Settings\Temp\Temporary%20Directory%206%20for%20SS&amp;BCASD.ZIP\LCT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nhvinh\dutoan\May1\KIEN\QL32\DT3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TS01\jhc\unzipped\Eastern%20Airline%20FE\GP\GP_Ph1\SBB-OIs\Hel-OI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96.100.82.206\iqc&#19982;&#29983;&#31649;&#20849;&#20139;&#25991;&#20214;&#22841;\r3local\xx\DATA\zzzxxck35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22\d\Luu_Tru\Ltb_ktkh\DZ220KV_Dau_Noi_sau_tram_500kV_Ha_Tinh\Gia_thau_Gui_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iep\khanh_d\My%20Documents\MUNG\PHUTHU99\HOCMON\RP90736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TS01\jhc\unzipped\Eastern%20Airline%20FE\GP\tamer\WINDOWS\GP_A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nhvinh\dutoan\THUYF\ql38\tkkt-ql38-1-g-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J:\2007%20STARBRIGHT%20BU%20Analytics%20-%20Januar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J:\Documents%20and%20Settings\fdiagou\My%20Documents\Personnal\Dashboard\Folder\Dashboard,%20WS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Kt09\f\DOCUME~1\VTDKHO~1.VIN\LOCALS~1\Temp\Rar$DI00.375\KT%20NOI%20BO\MSOFFICE\EXCEL\DT107TD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ulieu\Form%20keth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Documents%20and%20Settings\cpgroup\Local%20Settings\Temp\Temporary%20Directory%201%20for%20SS&amp;BCASD.ZIP\BCDK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iep\khanh_d\My%20Documents\MUNG\PHUTHU99\RP9073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_07\c\GtntPmu18\DNTC_Nghe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Z:\Dung%20Quat\Nhom%20GC\New%20Folder\My%20Documents\3533\99Q\99Q3657\99Q3299(REV.0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53\huong\Du%20toan\Tram\220%20K.LUONG-CDOC\Lo%20ra%20KL-CD\DATA-Tra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\d\My%20Documents\PHONG\Excel\Du%20toan%2099\WB%20dot%203\Duye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TRAMM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05\sao%20chep\TVTHINH\Bang%20liet%20ke%20cong%20trinh%20so%2045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X:\NGUYEN%20VAN%20THANH%202.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HIEN\TUYHA\M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A:\TU-XN%202%20-%20CT5\My%20Documents\nhakho\DTNHA%20KHO\bang\AT-ANH\PARKER\My%20Documents\HS00\BAOGIA\Mien%20nam\Namconson_SK\09-str~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phan%20mem%20ke%20toan-ptc\A-Excel3.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tri\Minh%20Tri%202005\Tai%20khoan%202005\133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2\c\KA\phapvan\dt-tkkttc1-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Lu_thanh_binh\d\Luu_Tru\Ltb_ktkh\DZ220KV_Dau_Noi_sau_tram_500kV_Ha_Tinh\Gia_thau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5\d\THUYF\BACGIANG\lxa-CX\dt-CX-G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\d\My%20Documents\Excel\Data\Tinh%20tong%20hop%20du%20to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Y:\TRAM\35\TRAMV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BACHU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:\MGT-DRT\MGT-IMPR\MGT-SC@\DA0463\QTN-INSN\WILLICH\INSU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Vinhptt\dutoan\DUTOAN\Qlo15A\TKKT_15Alan1-dg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ql_3\E\DO-HUONG\GT-BO\TKTC10-8\phong%20nen\DT-THL7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22\d\GIA_LUONG\DUTOAN\TRA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s.yen\c\H-YEN\LUU%20XA\DUYET\DZ110K~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%205-4\tra%20vinh\TT%20huyen%20Cang%20Long-new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14\tram\Ho%20so\Nhan%20vien\Huong\Du%20toan\Tram\ban%20giao\Tan%20uyen\Thiet%20ke%20ky%20thuat\Phan%20XD%20TBA%20110kV%20Tan%20uyen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TAM\PHANBO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03\02C\My%20Documents\THI%20NGHIEM\CT-Den%20bu\thi%20xa\TONG-HOP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&#35201;&#27714;&#20849;&#20139;\&#23545;&#24080;\09&#24180;4&#26376;\4&#26376;&#35201;&#24320;&#31080;&#28165;&#21333;%20%20%20%20&#33298;&#28023;&#28059;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:\MGT-DRT\MGT-IMPR\MGT-SC@\BA0397\INSULT'N\INS\ASK\PIPE-03E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J:\Documents%20and%20Settings\fdiagou\My%20Documents\Personnal\Dashboard\Folder\SampleData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:\DATA\THAU\LONGAN\THUY\THAU\CTRINH\G-PB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My%20Documents\Sub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iep\khanh_d\KYTHUAT\DUTOAN\DNC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ql_2\d(m2)\LAM\xdcb%202004\Cong%20trinh%20Vuot%20Lu\Du%20Toan%20Mau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\d\GiangHT\Temp\HongNgu\LR%20Tram%20110kV%20Hong%20Ngu-duyet-h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5307;&#26631;&#29289;&#26009;\&#32487;&#30005;&#22120;\&#32487;&#30005;&#22120;&#28072;&#20215;20060626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phan%20mem%20ke%20toan-ptc\A-Excel1.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Kt3\d\sang\CONG%20TRINH%20TRUNG%20THE\LONG%20AN\Trung%20the%20-%20Tuyen%20Binh%20Tay%20-%20Vinh%20Hung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14\tkkt%20tram%2011\du%20toan%20cong%20trinh\Vuong%20Trinh%20Trong\cong%20trinh%20110%20kV\Dak%20Lak\Cong%20trinh%20Cujut\GD_TKKT\TBA\TBA%20110%20kV%20Cuju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15\tra%20vinh\sao%20chep\Long%20Dat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56\vui\Du%20toan%20Jica%20thang%209%20-%202002\Jica%20HC\TBA%20250%20KVA%20Thanh%20Da1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GIA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\d\GiangHT\Temp\DUTOAN%20GO%20DAU%20duyet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Kt09\f\DOCUME~1\VTDKHO~1.VIN\LOCALS~1\Temp\Rar$DI00.375\HOAITHUONG\BAO%20CAO%20XNT%20CK%2010\LE_HUONG\UNC_GIAY%20NHAN%20NO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i\d\HAI\vat%20tu%20thu%20hoi%20WB1234\xay%20lap%20dien%20tp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mail1.gdlsk.com\trihung\2005\T4\TKNCGIOC\NLV.XLS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HoSoKhac\HONG\V\CONGTR~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TS01\jhc\CHR\ARBEJDE\Q4DK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A:\TU-XN%202%20-%20CT5\My%20Documents\nhakho\DTNHA%20KHO\bang\AT-ANH\PARKER\My%20Documents\HS00\DTTK\parker\Dieuchinh\Quote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%209\d\PH99\BACNAM\TKKT\DTOAN\dtk486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nhvinh\dutoan\MINH\DU%20TOAN\G2\DT-thl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ung\daitu\DT-DLUC\TAN-PHU\K-99HDuc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Z:\Dung%20Quat\Nhom%20GC\New%20Folder\My%20Documents\3533\96Q\96q2588\PANEL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nhvinh\dutoan\May1\KIEN\QL32\DT-TN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SHANGHAI_LF\&#39044;&#31639;&#22788;\BY\YS3\97&#20915;&#31639;&#21306;&#21439;&#26368;&#21518;&#27719;&#24635;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TRLOC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J:\Documents%20and%20Settings\rcosta-sarnicki\Local%20Settings\Temporary%20Internet%20Files\OLK3B\Prdsum%20%202000.xlw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ESD\P3(Qg-Bao)\Kiemtra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Documents%20and%20Settings\cpgroup\Local%20Settings\Temp\Temporary%20Directory%202%20for%20SS&amp;BCASD.ZIP\BCKQKD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Documents%20and%20Settings\cpgroup\Local%20Settings\Temp\Temporary%20Directory%201%20for%20DATAASD.ZIP\HTTK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T-PHUC\PHUC\MoCay\MoCayM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T-PHUC\PHUC\My%20Documents\TRANS-LINES\MauDZMoi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\d\NAM98\DUTOAN\Tinh%20tong%20hop%20du%20toan%20bis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A:\chau-doc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NGANLOHOCMON\TDT%20Hoc%20Mon\PHANDIEN-MRHM-1-2003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TRVINH~4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MSOFFICE\YNH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1\d\HIEU\May%20Hieu\Du%20Toan\Tan%20Tien\SCL%20DZ%2022KV%20Xa%20Tan%20Tien%2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LONGK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NHON\THUNHI\TRUON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inh\c\CANHAN\MUNG\THOP95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TS01\jhc\unzipped\Eastern%20Airline%20FE\Backup%20of%20Backup%20of%20LINDA%20LISTONE.xlk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J:\WINDOWS\TEMP\IBASE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12.mail.163.com\Documents%20and%20Settings\Xuan%20Vinh\Desktop\HUU%20THO%201\thuy%20van\Microsoft%20Excel\Thanh%20Toan\CS3408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fileserv\dkoren$\DATA\FS\1993\INVEN\COMMSUM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A:\WINDOWS\TEMP\GOLDPYR4\ARENTO\TOOLBOX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J:\Documents%20and%20Settings\fdiagou\My%20Documents\Personnal\Dashboard\Folder\Dashboard,%20Business%20Week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TS01\jhc\unzipped\Eastern%20Airline%20FE\fnl-gp2\ToolboxGP\Kor\OSP_Becht_Fin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5\d\THUYF\QL21\dtTKKT-98-106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nhvinh\dutoan\MINH\DU%20TOAN\G2\DT-G2-6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POWER%20ASSUMPTION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nhvinh\dutoan\unzipped\SOKT-Q3CT\SOKT-Q3CT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:\B-CAOQ~1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ay%201\c\My%20Documents\EXCEL\TTNOIBO\DIACHAT\Q3-01-duyet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phan%20mem%20ke%20toan-ptc\KttmDaCrack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:\QT-DLUC\DIEN-CO\T-SOTHU\ST-CTHE2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NTS01\jhc\unzipped\Eastern%20Airline%20FE\GP\tamer\DOS\TEMP\GPTLBX90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nhvinh\dutoan\QLo15A\BC11cau-QL15A-3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hanhvinh\dutoan\Luu%20o%20D%20old\Dutoan\Binh%20Phuoc\BCNCKT13_S3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-huong\c\DUTOAN\Dg-hochiminh\Dacrong-tarut\Dacrong-tarut(dm)\%20duong257-272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Vinhptt\dutoan\Qnam\QLo%2014B\Cong\cong32-38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iep\khanh_d\My%20Documents\DONGIA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A:\Bang%20phan%20tru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:\DUTOAN\BTHUAN\NDPHUQUY\NDPQSUA\BTHUAN\NDPHUQUY\DUTOAN\Tiengiang\HOICUTT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Documents%20and%20Settings\xml\Local%20Settings\Temporary%20Internet%20Files\Content.IE5\8X8RC7O3\&#26032;&#24314;%20Microsoft%20Excel%20&#24037;&#20316;&#34920;(1)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Tuyetnga\bb%20ban%20giao\Thang%20KT%202001\Ho%20so%20thau\Du%20thau%20Huu%20Lung%20-%20Lang%20Son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hu\binh\parker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Pc14\tram\Ho%20so\Nhan%20vien\Huong\Du%20toan\Tram\TKKT%20tram%20110kV\TMDT-TD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Hungnd\dutoan-v\DUTOAN\Qnam\CauGiapBa\TKKT-Giapba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Hien\phong%20ke%20toan\HO%20SO\TAN\EXCEL\NHA%20DHSX%20G_LUONG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tg1a164.mail.163.com\1.%20&#51452;&#54644;&#50629;&#47924;&#51088;&#47308;\22.%20&#45236;&#48512;&#54408;&#51656;&#44048;&#49324;%20(&#44256;&#44061;&#48376;&#49324;&#44048;&#49324;&#54252;&#54632;)\6.%20&#51452;&#54644;%202008&#45380;%20&#44277;&#51221;&#44048;&#49324;\2.%20080319~21%20&#49324;&#49324;&#47700;%20&#50724;&#54840;&#47532;%20&#54532;&#47196;%20&#44048;&#49324;\&#38598;&#35336;%20&#24037;&#22580;&#12487;&#12540;&#12479;\&#24037;&#22580;&#12487;&#12540;&#12479;&#20966;&#29702;.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http:\10.124.1.30\cgi-bin\read_attach\application\octet-stream1MKxqC5YTFM=\&#25509;&#25910;&#25991;&#20214;&#30446;&#24405;\&#39044;&#31639;&#32929;212052004-5-13%2016&#65306;33&#65306;36\2004&#24180;&#24120;&#29992;\20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04&#20307;&#21046;&#31185;\03&#24180;&#32456;&#32467;&#31639;&#21450;&#25968;&#25454;&#20998;&#26512;\2006&#24180;\&#20915;&#31639;&#21450;&#25968;&#25454;&#20998;&#26512;\&#20915;&#31639;&#20998;&#26512;&#36164;&#26009;&#32467;&#26524;\&#21439;&#32423;&#36130;&#25919;&#25253;&#34920;&#38468;&#34920;\01&#26118;&#26126;\01&#26118;&#26126;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A:\&#22270;&#38754;&#31649;&#29702;.xls" TargetMode="External"/></Relationships>
</file>

<file path=xl/externalLinks/_rels/externalLink1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172.63.1.1\&#37319;&#36141;&#37096;&#26680;&#20215;&#31185;&#20849;&#20139;\&#20854;&#20182;&#24212;&#25910;09.xls" TargetMode="External"/></Relationships>
</file>

<file path=xl/externalLinks/_rels/externalLink1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A:\WINDOWS.000\Desktop\&#25105;&#30340;&#20844;&#25991;&#21253;\&#36213;&#21746;&#36132;&#25991;&#20214;&#22841;\&#25253;&#34920;.xls" TargetMode="External"/></Relationships>
</file>

<file path=xl/externalLinks/_rels/externalLink1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37319;&#36141;&#20998;&#26512;&#34920;0611.xls" TargetMode="External"/></Relationships>
</file>

<file path=xl/externalLinks/_rels/externalLink1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G:\&#29615;&#20445;&#21381;&#22266;&#24223;&#31449;\2015&#24180;2&#23395;&#24230;&#22797;&#23457;\2015.8.5&#22266;&#24223;&#31449;&#20108;&#23395;&#24230;(&#23450;&#31295;&#65289;\&#20975;&#22825;1502\&#24352;&#31435;\&#19978;&#32423;&#25991;&#20214;\DOCUME~1\zq\LOCALS~1\Temp\&#36130;&#25919;&#20379;&#20859;&#20154;&#21592;&#20449;&#24687;&#34920;\&#25945;&#32946;\&#27896;&#27700;&#22235;&#20013;.xls" TargetMode="External"/></Relationships>
</file>

<file path=xl/externalLinks/_rels/externalLink1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1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Budgetserver\&#39044;&#31639;&#21496;\BY\YS3\97&#20915;&#31639;&#21306;&#21439;&#26368;&#21518;&#27719;&#24635;.xls" TargetMode="External"/></Relationships>
</file>

<file path=xl/externalLinks/_rels/externalLink1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1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Administrator\Documents\Tencent%20Files\739959988\FileRecv\&#23395;&#24230;&#36164;&#26009;\file:\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xxx号同力电子2018年第 3 季度复审报告附表.xlsx"/>
    </sheetNames>
    <definedNames>
      <definedName name="DAY" sheetId="0"/>
      <definedName name="DSTD_Clear" sheetId="0"/>
      <definedName name="Module.Prix_SMC" sheetId="0"/>
      <definedName name="Prix_SMC" sheetId="0"/>
      <definedName name="PtichDTL" sheetId="0"/>
      <definedName name="TAM" sheetId="0"/>
      <definedName name="TXL" sheetId="0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Cover"/>
      <sheetName val="관리방안"/>
      <sheetName val="부서별 진행계획(부평프레스)"/>
      <sheetName val="부서별 진행계획(Team용)"/>
      <sheetName val="진행 DATA _2_"/>
      <sheetName val="표지"/>
      <sheetName val="resume"/>
      <sheetName val="BRAKE"/>
      <sheetName val="#REF"/>
      <sheetName val="A-100전제"/>
      <sheetName val="dongi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CD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TOTAL(인쇄)"/>
      <sheetName val="생산-2"/>
      <sheetName val="생산-2 (2)"/>
      <sheetName val="생산-3"/>
      <sheetName val="LPI-1"/>
      <sheetName val="부하율-1"/>
      <sheetName val="인원-1"/>
      <sheetName val="인원-2"/>
      <sheetName val="MH(2)"/>
      <sheetName val="Summary by Procuct"/>
      <sheetName val="HVAC"/>
      <sheetName val="정리본"/>
      <sheetName val="SUMMARY"/>
      <sheetName val="원본"/>
      <sheetName val="매출"/>
      <sheetName val="excel"/>
      <sheetName val="발표순서"/>
      <sheetName val="조소개"/>
      <sheetName val="HEAT"/>
      <sheetName val="LAY-OUT"/>
      <sheetName val="생산성분석"/>
      <sheetName val="개선내역"/>
      <sheetName val="효과파악"/>
      <sheetName val="향후계획"/>
      <sheetName val="개선1"/>
      <sheetName val="개선2"/>
      <sheetName val="개선3"/>
      <sheetName val="개선4"/>
      <sheetName val="개선5"/>
      <sheetName val="개선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"/>
      <sheetName val="_Cꈨ_x001c_R7935644   _x001c_D_x0011_G)"/>
      <sheetName val="CD_실적"/>
      <sheetName val="#REF"/>
      <sheetName val="진행 DATA (2)"/>
      <sheetName val="A-100전제"/>
      <sheetName val="_Cꈨ_x005f_x001c_R7935644   _x005f_x001c_D_x"/>
      <sheetName val="DGchitiet "/>
      <sheetName val="죜소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fOOD"/>
      <sheetName val="FORM hc"/>
      <sheetName val="FORM pc"/>
      <sheetName val="CamPha"/>
      <sheetName val="MongCai"/>
      <sheetName val="70000000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1"/>
      <sheetName val="t2"/>
      <sheetName val="t3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th"/>
      <sheetName val="5 nam (tach)"/>
      <sheetName val="5 nam (tach) (2)"/>
      <sheetName val="KH 2003"/>
      <sheetName val="PNT_QUOT__3"/>
      <sheetName val="COAT_WRAP_QIOT__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H  goi 4-x"/>
      <sheetName val="TH Ky Anh"/>
      <sheetName val="Sheet2 (2)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phan tich DG"/>
      <sheetName val="gia vat lieu"/>
      <sheetName val="gia xe may"/>
      <sheetName val="gia nhan cong"/>
      <sheetName val="XL4Test5"/>
      <sheetName val="Bia"/>
      <sheetName val="Tm"/>
      <sheetName val="THKP"/>
      <sheetName val="DGi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PNT-QUOT-D150#3"/>
      <sheetName val="PNT-QUOT-H153#3"/>
      <sheetName val="PNT-QUOT-K152#3"/>
      <sheetName val="PNT-QUOT-H146#3"/>
      <sheetName val="Oð mai 279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m27' - Km278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BangTH"/>
      <sheetName val="Xaylap "/>
      <sheetName val="Nhan cong"/>
      <sheetName val="Thietbi"/>
      <sheetName val="Diengiai"/>
      <sheetName val="Vanchuyen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hedt1"/>
      <sheetName val="_x0012_0000000"/>
      <sheetName val="T_x000b_331"/>
      <sheetName val="XLÇ_x0015_oppy"/>
      <sheetName val="p0000000"/>
      <sheetName val="Song ban 0,7x0,7"/>
      <sheetName val="Cong ban 0,8x ,8"/>
      <sheetName val=""/>
      <sheetName val="KKKKKKKK"/>
      <sheetName val="CD-실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CH 4"/>
      <sheetName val="SCH 5"/>
      <sheetName val="SCH11"/>
      <sheetName val="日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OQ FORM FOR INQUIRY"/>
      <sheetName val="FORM OF PROPOSAL RFP-003"/>
      <sheetName val="__-BLDG"/>
      <sheetName val="_______-BLDG"/>
      <sheetName val="HUNG"/>
      <sheetName val="THO"/>
      <sheetName val="HOA"/>
      <sheetName val="TINH"/>
      <sheetName val="THONG"/>
      <sheetName val="XXXXXXXX"/>
      <sheetName val="XXXXXXX0"/>
      <sheetName val="XXXXXXX1"/>
      <sheetName val="Apr1"/>
      <sheetName val="Apr2"/>
      <sheetName val="Apr3"/>
      <sheetName val="Apr4"/>
      <sheetName val="Apr5"/>
      <sheetName val="Apr7"/>
      <sheetName val="Apr8"/>
      <sheetName val="Apr9"/>
      <sheetName val="Sheet1"/>
      <sheetName val="XL4Poppy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Outlets"/>
      <sheetName val="PGs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2001"/>
      <sheetName val="2002"/>
      <sheetName val="Tong hop"/>
      <sheetName val="________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Tdoi t.truong"/>
      <sheetName val="BC DBKH T5"/>
      <sheetName val="BC DBKH T6"/>
      <sheetName val="BC DBKH T7"/>
      <sheetName val="XL4Test5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ia "/>
      <sheetName val="Muc luc"/>
      <sheetName val="Thuyet minh PA1"/>
      <sheetName val="kl xaychan khay"/>
      <sheetName val="_¬’P‰¿ì¬_-BLDG"/>
      <sheetName val="_¬P¿ì¬_-BLDG"/>
      <sheetName val="_쒕_-BLDG"/>
      <sheetName val="Q1-02"/>
      <sheetName val="Q2-02"/>
      <sheetName val="Q3-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10000000"/>
      <sheetName val="____-BLDG"/>
      <sheetName val="Phan tich VT"/>
      <sheetName val="TKe VT"/>
      <sheetName val="Du tru Vat tu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_þÎ£O__þÎ_-BLDG"/>
      <sheetName val="___¡¯P¡ë__¨¬___-BLDG"/>
      <sheetName val="_þÎ£O____-BLDG"/>
      <sheetName val="SC 231"/>
      <sheetName val="SC 410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_+Invoice!$DF$57_-BLDG"/>
      <sheetName val="BOQ FORM FOR INQÕIRY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LUONG CHO HUU"/>
      <sheetName val="thu BHXH,YT"/>
      <sheetName val="Phan bo"/>
      <sheetName val="Luong T5-04"/>
      <sheetName val="THLK2"/>
      <sheetName val="___á¯P¡ë__¨¬___-BLDG"/>
      <sheetName val=""/>
      <sheetName val="KKKKKKKK"/>
      <sheetName val="ZZZXXCK35KANRI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진행 DATA (2)"/>
      <sheetName val="Sheet1"/>
      <sheetName val="Sheet2"/>
      <sheetName val="Sheet3"/>
      <sheetName val="Cover"/>
      <sheetName val="관리방안"/>
      <sheetName val="부서별 진행계획(부평프레스)"/>
      <sheetName val="부서별 진행계획(Team용)"/>
      <sheetName val="#REF"/>
      <sheetName val="등록의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  <sheetName val="Chiet tinh dz35Ώナ4"/>
      <sheetName val="Chiet tinh dz35·ナ4"/>
      <sheetName val="Dinh Muc VT"/>
      <sheetName val="Tien 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TONGKE-HT"/>
      <sheetName val="LKVL-CK-HT-GD1"/>
      <sheetName val="DON GIA"/>
      <sheetName val="gV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D-XUAT"/>
      <sheetName val="THU-TIEN"/>
      <sheetName val="CONG-NO"/>
      <sheetName val="XL4Poppy"/>
      <sheetName val=""/>
      <sheetName val="KKKKKKKK"/>
      <sheetName val="Bang 2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  <sheetName val="pldt"/>
      <sheetName val="TH"/>
      <sheetName val="XD"/>
      <sheetName val="XD1"/>
      <sheetName val="Sheet1"/>
      <sheetName val="Sheet6"/>
      <sheetName val="Sheet2"/>
      <sheetName val="Sheet7"/>
      <sheetName val="Sheet4"/>
      <sheetName val="Sheet5"/>
      <sheetName val="Sheet3"/>
      <sheetName val="XL4Poppy"/>
      <sheetName val="(1)TK_ThueGTGT_Thang"/>
      <sheetName val="01"/>
      <sheetName val="02"/>
      <sheetName val="03"/>
      <sheetName val="07"/>
      <sheetName val="08"/>
      <sheetName val="09"/>
      <sheetName val="XL (2)"/>
      <sheetName val="XL"/>
      <sheetName val="XDCB"/>
      <sheetName val="TN"/>
      <sheetName val="PBC"/>
      <sheetName val="PBC (2)"/>
      <sheetName val="BIATK"/>
      <sheetName val="BIADT"/>
      <sheetName val="LAP"/>
      <sheetName val="TONG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Dinh nghia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  <sheetName val="CHITIET"/>
      <sheetName val="TONGKE3p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  <sheetName val="VT"/>
      <sheetName val="NC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P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THPDMoi   N)"/>
      <sheetName val="Chiet tinh dz35"/>
      <sheetName val="财务"/>
      <sheetName val="dongia _2_"/>
      <sheetName val="MTP"/>
      <sheetName val="진행 DATA (2)"/>
      <sheetName val="A-100전제"/>
      <sheetName val=""/>
      <sheetName val="TONGKE3p_"/>
      <sheetName val="DON_GIA"/>
      <sheetName val="TONG_HOP_VL-NC"/>
      <sheetName val="CHITIET_VL-NC-TT_-1p"/>
      <sheetName val="TONG_HOP_VL-NC_TT"/>
      <sheetName val="KPVC-BD_"/>
      <sheetName val="CHITIET_VL-NC-TT-3p"/>
      <sheetName val="CHITIET_VL-NC"/>
      <sheetName val="THPDMoi__(2)"/>
      <sheetName val="t-h_HA_THE"/>
      <sheetName val="TH_VL,_NC,_DDHT_Thanhphuoc"/>
      <sheetName val="dongia_(2)"/>
      <sheetName val="TH_XL"/>
      <sheetName val="vanchuyen_TC"/>
      <sheetName val="THPDMoi___N)"/>
      <sheetName val="Chiet_tinh_dz35"/>
      <sheetName val="CD-실적"/>
      <sheetName val="_REF"/>
      <sheetName val="CHITIET VL_NC"/>
      <sheetName val="lam_moi"/>
      <sheetName val="thao_g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  <sheetName val="gVL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CD-실적"/>
      <sheetName val="총괄양식"/>
      <sheetName val="CD"/>
      <sheetName val="SALES"/>
      <sheetName val="PRODUCT"/>
      <sheetName val="SUM-전기"/>
      <sheetName val="SUM-기계"/>
      <sheetName val="SUM-공조"/>
      <sheetName val="인원계획"/>
      <sheetName val="SEA(관리)"/>
      <sheetName val="SEA(생산)"/>
      <sheetName val="간접"/>
      <sheetName val="직접"/>
      <sheetName val="SEA(생기)"/>
      <sheetName val="SEA(제기)"/>
      <sheetName val="MH_Util_2"/>
      <sheetName val="MH_Util_1"/>
      <sheetName val="Cost_Reduct'n"/>
      <sheetName val="MH_당월"/>
      <sheetName val="MH_누계"/>
      <sheetName val="부-잔업율(계획)"/>
      <sheetName val="부-잔업율(실적)"/>
      <sheetName val="CD계획(BASIC)"/>
      <sheetName val="CD계획(ROLLING)"/>
      <sheetName val="CD실적"/>
      <sheetName val="국산화"/>
      <sheetName val="LOCAL"/>
      <sheetName val="LPI"/>
      <sheetName val="LPI계획"/>
      <sheetName val="LPI실적"/>
      <sheetName val="MH_Product"/>
      <sheetName val="MH_Graph_HVAC"/>
      <sheetName val="MH_Graph_Jicheon"/>
      <sheetName val="MH_Graph_Str"/>
      <sheetName val="MH_Graph_Brk"/>
      <sheetName val="MH_Graph_Elec"/>
      <sheetName val="MH_Graph_Comp"/>
      <sheetName val="Worst_5_Total"/>
      <sheetName val="Worst_5_STR"/>
      <sheetName val="Worst_5_HVAC"/>
      <sheetName val="Worst_5_Jincheon"/>
      <sheetName val="Worst_5_Brk"/>
      <sheetName val="Worst_5_Comp"/>
      <sheetName val="Worst_5_Elec"/>
      <sheetName val="Unpro_MH"/>
      <sheetName val="표지"/>
      <sheetName val="TOTAL"/>
      <sheetName val="생산(제품)"/>
      <sheetName val="생-판(금액)"/>
      <sheetName val="생산대수"/>
      <sheetName val="재고"/>
      <sheetName val="부-잔업율"/>
      <sheetName val="MH운용(후)"/>
      <sheetName val="인원HV"/>
      <sheetName val="부잔업(BACK)"/>
      <sheetName val="일용직"/>
      <sheetName val="MH운용(전)"/>
      <sheetName val="미투입"/>
      <sheetName val="&amp;&amp;&amp;###&amp;&amp;&amp;"/>
      <sheetName val="재고BACK"/>
      <sheetName val="CD,투자"/>
      <sheetName val="인원V"/>
      <sheetName val="LINE "/>
      <sheetName val="4월인원"/>
      <sheetName val="4월인건비"/>
      <sheetName val="Worst^5_Jincheon"/>
      <sheetName val="생-판(금액"/>
      <sheetName val="°À"/>
      <sheetName val="ÐÆH"/>
      <sheetName val=""/>
      <sheetName val="°À³_x0018_Â_x0002_"/>
      <sheetName val="_x0004_È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Tong hop"/>
      <sheetName val="truc tiep"/>
      <sheetName val="phu tro"/>
      <sheetName val="THANH PHAM"/>
      <sheetName val="gian tiep"/>
      <sheetName val="CHI TIET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TT"/>
      <sheetName val="BXLDL"/>
      <sheetName val="LCT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ND"/>
      <sheetName val="TN"/>
      <sheetName val="THN"/>
      <sheetName val="CAMAY"/>
      <sheetName val="VL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NHALCONGduong"/>
      <sheetName val="Congty"/>
      <sheetName val="VPPN"/>
      <sheetName val="XN74"/>
      <sheetName val="XN54"/>
      <sheetName val="XN33"/>
      <sheetName val="NK96"/>
      <sheetName val="XL4Test5"/>
      <sheetName val="Nhan cong`#_.g"/>
      <sheetName val="Sheet1"/>
      <sheetName val="Sheet2"/>
      <sheetName val="Sheet3"/>
      <sheetName val="CHTT"/>
      <sheetName val=""/>
      <sheetName val="KKKKKKKK"/>
      <sheetName val="KKKKKKKK (2)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__ERROR"/>
      <sheetName val="ZZZXXCK35KANRI"/>
      <sheetName val="Chart1"/>
      <sheetName val="regist"/>
      <sheetName val="regist_tmp"/>
      <sheetName val="regist (2)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HD-XUAT"/>
      <sheetName val="dongia (2)"/>
      <sheetName val="chitimc"/>
      <sheetName val="giathanh1"/>
      <sheetName val="gtrinh"/>
      <sheetName val="lam-moi"/>
      <sheetName val="chitiet"/>
      <sheetName val="DONGIA"/>
      <sheetName val="thao-go"/>
      <sheetName val="dtxl"/>
      <sheetName val="#REF"/>
      <sheetName val="TH XL"/>
      <sheetName val="VC"/>
      <sheetName val="Tiepdia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</sheetNames>
    <sheetDataSet>
      <sheetData sheetId="0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gtxl-dugng(11m)"/>
      <sheetName val="KKKKKKKK"/>
      <sheetName val="TONGKE3p"/>
      <sheetName val="CHITIET VL-N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Entry Sheet Menu"/>
      <sheetName val="Segmented Sales Budget"/>
      <sheetName val="Budgeted P&amp;L"/>
      <sheetName val="Prior Year BL info"/>
      <sheetName val="Segment Sales PY"/>
      <sheetName val="Prior Year P&amp;L"/>
      <sheetName val="Prior Year Ratios "/>
      <sheetName val="Currency Table"/>
      <sheetName val="INSTRUCTIONS"/>
      <sheetName val="Company info"/>
      <sheetName val="Summary IS Analysis"/>
      <sheetName val="Summary Mfg Analysis"/>
      <sheetName val="Ratio Summary"/>
      <sheetName val="P&amp;L COA - INPUT"/>
      <sheetName val="BS COA - INPUT"/>
      <sheetName val="Non-recurring"/>
      <sheetName val="SALES &amp; AGING - INPUT"/>
      <sheetName val="MFG VAR - INPUT"/>
      <sheetName val="DIR LAB VAR - INPUT"/>
      <sheetName val="PP&amp;E Continuity Schedule"/>
      <sheetName val="PPE CAPEX"/>
      <sheetName val="Customer analysis - INPUT"/>
      <sheetName val="Vendor analysis - INPUT"/>
      <sheetName val="Monthly Analysis-writeup"/>
      <sheetName val="Manufacturing Analysis-writeup"/>
      <sheetName val="OPEX Analysis - writeup"/>
      <sheetName val="P&amp;L COA - US"/>
      <sheetName val="BS COA - US"/>
      <sheetName val="SCF DIR MTD - US"/>
      <sheetName val="AGING AND SALES - US"/>
      <sheetName val="PP&amp;E Continuity Schedule - US"/>
      <sheetName val="PPE CAPEX - US"/>
      <sheetName val="Sales analysis"/>
      <sheetName val="IS analysis - monthly"/>
      <sheetName val="IS analysis - qtr"/>
      <sheetName val="IS analysis - charts"/>
      <sheetName val="SCF"/>
      <sheetName val="SCF cumulative"/>
      <sheetName val="IS analysis Vs Previous Year"/>
      <sheetName val="Inventory analysis "/>
      <sheetName val="Liquidity - monthly"/>
      <sheetName val="Profitability - monthly"/>
      <sheetName val="DuPont - Monthly"/>
      <sheetName val="AR analysis - Monthly"/>
      <sheetName val="AP analysis - Monthly"/>
      <sheetName val="Z-score - Monthly"/>
      <sheetName val="Liquidity - quarterly"/>
      <sheetName val="Profitability - quarterly"/>
      <sheetName val="DuPont Qrtly"/>
      <sheetName val="AR analysis Qrtly"/>
      <sheetName val="AP analysis Qrtly"/>
      <sheetName val="Z-score Qrt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bang tien luong"/>
      <sheetName val="PHAN TICH VAT TU BIET THU H7"/>
      <sheetName val="bang tien luong (2)"/>
      <sheetName val="BTHD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BCKT"/>
      <sheetName val="KTXLDL"/>
      <sheetName val="BCDSPS"/>
      <sheetName val="BCDKT"/>
      <sheetName val="PTT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TNHC"/>
      <sheetName val="VatTu"/>
      <sheetName val="TN3982 (SCL)"/>
      <sheetName val="DGTT"/>
      <sheetName val="DG3285"/>
      <sheetName val="QD501"/>
      <sheetName val="THDT"/>
      <sheetName val="GTCP"/>
      <sheetName val="TP"/>
      <sheetName val="THCP"/>
      <sheetName val="VC"/>
      <sheetName val="DTTN"/>
      <sheetName val="DG3983"/>
      <sheetName val="DGSC"/>
      <sheetName val="TDTH"/>
      <sheetName val="THNC"/>
      <sheetName val="Sheet1"/>
      <sheetName val="Sheet2"/>
      <sheetName val="Sheet3"/>
      <sheetName val="Çalışma Sayfası1"/>
      <sheetName val="初始数据"/>
      <sheetName val="计划表"/>
      <sheetName val="总装配 "/>
      <sheetName val="定模镶件1"/>
      <sheetName val="定模镶件1工步 "/>
      <sheetName val="定模镶件2"/>
      <sheetName val="定模镶件2工步"/>
      <sheetName val="动模镶件1"/>
      <sheetName val="动模镶件1工步"/>
      <sheetName val="~        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DAM NEN HC"/>
      <sheetName val="DAMNEN KHONG HC"/>
      <sheetName val="dochat"/>
      <sheetName val="Sheet1"/>
      <sheetName val="dochat (2)"/>
      <sheetName val="NEW-PA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GiaVL"/>
      <sheetName val="DGiaT"/>
      <sheetName val="TK"/>
      <sheetName val="MACV"/>
      <sheetName val="DGIA"/>
      <sheetName val="TT"/>
      <sheetName val="DGiaTN"/>
      <sheetName val="NCTr"/>
      <sheetName val="NCDZ"/>
      <sheetName val="TLThep"/>
      <sheetName val="CaMay"/>
      <sheetName val="DGiaDZ (2)"/>
      <sheetName val="DGiaDZ"/>
      <sheetName val="Buolon"/>
      <sheetName val="HS"/>
      <sheetName val="TH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QMCT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"/>
      <sheetName val="TONGKE3p"/>
      <sheetName val="phuluc2"/>
      <sheetName val="phuluc1"/>
      <sheetName val="t-h dau noi"/>
      <sheetName val="t-h dau noi (2)"/>
      <sheetName val="TONG HOP VL-NC"/>
      <sheetName val="DON GIA"/>
      <sheetName val="tkp"/>
      <sheetName val="vl-nc-mtc-nhanhre"/>
      <sheetName val="LKVT (3)"/>
      <sheetName val="CHITIET VL-NC (2)"/>
      <sheetName val="TONG HOP VL-NC (2)"/>
      <sheetName val="TDTKP"/>
      <sheetName val="CHITIET VL-NC粀抺_x0013__x001c_翻璖_x0013_珿_x0013_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Liet ke TT 3 pha"/>
      <sheetName val="Liet ke TT 1 pha"/>
      <sheetName val="Liet ke HTDL"/>
      <sheetName val="Liet ke HTHH"/>
      <sheetName val="Liet ke TBA 1x25"/>
      <sheetName val="Liet ke TBA 1x15"/>
      <sheetName val="Liet ke TBA 3x15"/>
      <sheetName val="Liet ke TBA 1x50"/>
      <sheetName val="Khoi luong VC"/>
      <sheetName val="Dinh nghia"/>
      <sheetName val="Huong d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CLVL"/>
      <sheetName val="VCTC"/>
      <sheetName val="THKLC"/>
      <sheetName val="THVT"/>
      <sheetName val="VC"/>
      <sheetName val="VatLieu"/>
      <sheetName val="THDZ"/>
      <sheetName val="ChiTietDZ"/>
      <sheetName val="DGTH"/>
      <sheetName val="VuaBT"/>
      <sheetName val="ThongSo"/>
      <sheetName val="PLCT"/>
      <sheetName val="T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TONGKE3p "/>
      <sheetName val="TDTKP"/>
      <sheetName val="DON GIA"/>
      <sheetName val="DEN-DUONG"/>
      <sheetName val="CHITIET VL-NC-TT"/>
      <sheetName val="TONG HOP VL-NC"/>
      <sheetName val="KPVC-BD"/>
      <sheetName val="LKVT-TB-TR "/>
      <sheetName val="LKVL-CK-22"/>
      <sheetName val="LK-VT-CS"/>
      <sheetName val="LK-BAN VE "/>
      <sheetName val="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DIR"/>
      <sheetName val="P-L"/>
      <sheetName val="DGchitiet "/>
      <sheetName val="giavatu"/>
      <sheetName val="IND"/>
      <sheetName val="MAN"/>
      <sheetName val="EQU"/>
      <sheetName val="MANDET"/>
      <sheetName val="EQUDET"/>
      <sheetName val="TCO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Sys"/>
      <sheetName val="Xuat_dichdanh"/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BARINF"/>
      <sheetName val="Start"/>
      <sheetName val="TMPSHEETDM"/>
      <sheetName val="Chungtu"/>
      <sheetName val="MENU"/>
      <sheetName val="GROUP"/>
      <sheetName val="DMUSER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MLOAI"/>
      <sheetName val="Danhmuc"/>
      <sheetName val="DMGIA"/>
      <sheetName val="SOTH"/>
      <sheetName val="Quanly"/>
      <sheetName val="Buttoanchung"/>
      <sheetName val="Muahang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T1-2005"/>
      <sheetName val="T2-2005"/>
      <sheetName val="T3-2005"/>
      <sheetName val="T4-2005"/>
      <sheetName val="T5-2005"/>
      <sheetName val="T6-2005"/>
      <sheetName val="T7-2005"/>
      <sheetName val="T8-2005"/>
      <sheetName val="T10-2005"/>
      <sheetName val="T11-2005"/>
      <sheetName val="T12-2005"/>
      <sheetName val="XL4Poppy"/>
      <sheetName val="XL4Test5"/>
      <sheetName val="~         "/>
      <sheetName val="T11-2005 (3)"/>
      <sheetName val="T6-2005 Dung (2)"/>
      <sheetName val="T7-2005 Dung(2)"/>
      <sheetName val="T9-2005"/>
      <sheetName val=""/>
      <sheetName val="KKKKKKKK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m doc"/>
      <sheetName val="dtkt"/>
      <sheetName val="truc tiep"/>
      <sheetName val="Luong T1- 03"/>
      <sheetName val="Luong T2- 03"/>
      <sheetName val="Luong T3- 03"/>
      <sheetName val=""/>
      <sheetName val="KKKKKKKK"/>
      <sheetName val="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olieu"/>
      <sheetName val="TMC"/>
      <sheetName val="TMDT"/>
      <sheetName val="GiaQuyen"/>
      <sheetName val="tong hop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Sheet2"/>
      <sheetName val="Sheet3"/>
      <sheetName val="Sheet4"/>
      <sheetName val="Sheet5"/>
      <sheetName val="XL4Test5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ong_GT_khac_Pbo_v!n_GT"/>
      <sheetName val=""/>
      <sheetName val="KKKKKKKK"/>
      <sheetName val="DT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dg-V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Tong hop 1,05"/>
      <sheetName val="Tong hop 1,1"/>
      <sheetName val="Tong hop WB"/>
      <sheetName val="34KHCB"/>
      <sheetName val="Module1"/>
      <sheetName val="Phu thu"/>
      <sheetName val="Tong hop"/>
      <sheetName val="nd316"/>
      <sheetName val="ad304"/>
      <sheetName val="ad301"/>
      <sheetName val="ad302"/>
      <sheetName val="nd116"/>
      <sheetName val="GD309"/>
      <sheetName val="GD110"/>
      <sheetName val="ad403"/>
      <sheetName val="ad404"/>
      <sheetName val="ND120"/>
      <sheetName val="ND119"/>
      <sheetName val="GD217"/>
      <sheetName val="KT"/>
      <sheetName val="Dai tu 99"/>
      <sheetName val="KHCB"/>
      <sheetName val="WB"/>
      <sheetName val="VAT"/>
      <sheetName val="CK90702"/>
      <sheetName val="CK90703"/>
      <sheetName val="Thu duc"/>
      <sheetName val="ad201"/>
      <sheetName val="Data PT"/>
      <sheetName val="Tinh tong hop du toan"/>
    </sheetNames>
    <definedNames>
      <definedName name="cplhsmt"/>
      <definedName name="cptdhsmt"/>
      <definedName name="cptdtdt"/>
      <definedName name="cptdtkkt"/>
      <definedName name="gsktxd"/>
      <definedName name="qlda"/>
      <definedName name="tinhqt"/>
      <definedName name="tkp"/>
      <definedName name="tkpdt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-h TT35"/>
      <sheetName val="THDT DIEN"/>
      <sheetName val="TKP"/>
      <sheetName val="THKP-HC"/>
      <sheetName val="TONG HOP VL-NC"/>
      <sheetName val="CHITIET VL-NC-TT3p (3)"/>
      <sheetName val="DON GIA"/>
      <sheetName val="TH VL-NC-MTC"/>
      <sheetName val="GIA DO TB"/>
      <sheetName val="CT LAP MBA"/>
      <sheetName val="TH HIEU CHINH"/>
      <sheetName val="CT HIEU CHINH"/>
      <sheetName val="TMINH"/>
      <sheetName val="THXDUNG"/>
      <sheetName val="THVT"/>
      <sheetName val="PT GDV"/>
      <sheetName val="CT XD"/>
      <sheetName val="PTVT"/>
      <sheetName val="M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TH VL, NC, DDHT Thanhphuoc"/>
      <sheetName val="CHITIET VL-NC (2)"/>
      <sheetName val="lkbv"/>
      <sheetName val="DON GIA"/>
      <sheetName val="TONGKE3p"/>
      <sheetName val="TONGKE1P"/>
      <sheetName val="TONGKE1P (2)"/>
      <sheetName val="LKVT-1P"/>
      <sheetName val="t-h TT1P (2)"/>
      <sheetName val="TDTKP (2)"/>
      <sheetName val="CHITIET VL-NC-TT1p"/>
      <sheetName val="t-h TT3P"/>
      <sheetName val="CHITIET VL-NC-DDTT3PHA  (2)"/>
      <sheetName val="TONG HOP VL-NC"/>
      <sheetName val="Chi tiet TRAM HA THE (2)"/>
      <sheetName val="TONGKEHT"/>
      <sheetName val="TONGKE-T"/>
      <sheetName val="LKVTHT"/>
      <sheetName val="LKVT-TRAM"/>
      <sheetName val="LKVT-TRAM (2)"/>
      <sheetName val="DAYSUPHUKIEN ha the"/>
      <sheetName val="Sheet2"/>
      <sheetName val="Chi tiet TRAM HA THE"/>
      <sheetName val="DAYSUPHUKIEN-3PHA Thanhphuoc"/>
      <sheetName val="CHITIET VL-NCTR (2)"/>
      <sheetName val="CHITIET VL-NCHT1"/>
      <sheetName val="DON GIA DD"/>
      <sheetName val="DON GIA TRAM"/>
      <sheetName val="THPD "/>
      <sheetName val="CHITIET VL-NCTR"/>
      <sheetName val="t-h HA THE"/>
      <sheetName val="HT"/>
      <sheetName val="VCDDHT"/>
      <sheetName val="dnc4"/>
      <sheetName val="CHITIET VL-NC-DDTT3PHA "/>
      <sheetName val="VC DD3PHA THANHPHUOC"/>
      <sheetName val="Sheet2 (2)"/>
      <sheetName val="CHITIET VL-NC-DDTT3PHA  (3)"/>
      <sheetName val="CHITIET-TT1p"/>
      <sheetName val="VC DD1PHA "/>
      <sheetName val="TONGKE3p_x0013_Ӥ"/>
      <sheetName val="CHITIET VL-NC-TT1p_x0013_珿_x0013_"/>
      <sheetName val="TN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Sheet1"/>
      <sheetName val="Sheet2"/>
      <sheetName val="Sheet3"/>
      <sheetName val="Outlets"/>
      <sheetName val="PGs"/>
      <sheetName val="TAI"/>
      <sheetName val="BANLE"/>
      <sheetName val="t.kho"/>
      <sheetName val="CLB"/>
      <sheetName val="phong"/>
      <sheetName val="hoat"/>
      <sheetName val="tong BH"/>
      <sheetName val="nhapkho"/>
      <sheetName val="XL4Poppy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T6"/>
      <sheetName val="Mau"/>
      <sheetName val="KH LDTL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10000000"/>
      <sheetName val="MTL$-INTER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Q1-02"/>
      <sheetName val="Q2-02"/>
      <sheetName val="Q3-02"/>
      <sheetName val="1-12"/>
      <sheetName val="XL4Test5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C45"/>
      <sheetName val="C47A"/>
      <sheetName val="C47B"/>
      <sheetName val="C46"/>
      <sheetName val="DsachYT"/>
      <sheetName val="00"/>
      <sheetName val="Bhxhoi"/>
      <sheetName val="SILICAT_x0003_"/>
      <sheetName val="NEW-PANEL"/>
      <sheetName val="THVT"/>
      <sheetName val="PTDM"/>
      <sheetName val="__-BLDG"/>
      <sheetName val="LUONG CHO HUU"/>
      <sheetName val="thu BHXH,YT"/>
      <sheetName val="Phan bo"/>
      <sheetName val="SP-KH"/>
      <sheetName val="Xuatkho"/>
      <sheetName val="PT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TH QT"/>
      <sheetName val="KE QT"/>
      <sheetName val="뜃맟뭁돽띿맟_-BLDG"/>
      <sheetName val="CAT_5"/>
      <sheetName val="Summary"/>
      <sheetName val="현장관리비"/>
      <sheetName val="실행내역"/>
      <sheetName val="#REF"/>
      <sheetName val="적용환율"/>
      <sheetName val="合成単価作成表-BLDG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gVL"/>
      <sheetName val="d⁧ cong"/>
      <sheetName val=""/>
      <sheetName val="KKKKKKKK"/>
      <sheetName val="Hoà Chí Minh"/>
      <sheetName val="SILICAT_x005f_x0003_"/>
      <sheetName val="TL rieng"/>
      <sheetName val="뜃맿뭁돽띿맟_-BLD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ra_vat_lieu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HDT"/>
      <sheetName val="DM-Goc"/>
      <sheetName val="Gia-CT"/>
      <sheetName val="PTCP"/>
      <sheetName val="cphoi"/>
      <sheetName val="XL4Poppy"/>
      <sheetName val=""/>
      <sheetName val="Tai khoan"/>
      <sheetName val="tonghoptt"/>
      <sheetName val="ximang"/>
      <sheetName val="da 1x2"/>
      <sheetName val="cat vang"/>
      <sheetName val="phugia555"/>
      <sheetName val="phugia56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gVL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DTCT"/>
      <sheetName val="ESTI."/>
      <sheetName val="DI-ESTI"/>
      <sheetName val="Mau NT cho doi"/>
      <sheetName val="THDG- Nha VS"/>
      <sheetName val="THDG- Mong thiet bi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PNT-QUOT-#3"/>
      <sheetName val="COAT&amp;WRAP-QIOT-#3"/>
      <sheetName val="duc da"/>
      <sheetName val="son"/>
      <sheetName val="A Tam"/>
      <sheetName val="A To"/>
      <sheetName val="a.thanh da"/>
      <sheetName val="co nguyen"/>
      <sheetName val="lap thinh"/>
      <sheetName val="xe ui ly"/>
      <sheetName val="xe cuoc Dat"/>
      <sheetName val="vc xe ben"/>
      <sheetName val="van chuyen"/>
      <sheetName val="vtu "/>
      <sheetName val="chi phi khac"/>
      <sheetName val="vtu le "/>
      <sheetName val="vtu l0n"/>
      <sheetName val="TONG HOPVAT TU MOI"/>
      <sheetName val="QUYET TOAN "/>
      <sheetName val="son-c"/>
      <sheetName val="duc"/>
      <sheetName val="n4"/>
      <sheetName val="bang "/>
      <sheetName val="373.e6"/>
      <sheetName val="678e5"/>
      <sheetName val="372 e6"/>
      <sheetName val="373 e4"/>
      <sheetName val="677e5"/>
      <sheetName val="SILICATE"/>
      <sheetName val="Bu_vat_lieu"/>
      <sheetName val="dtong+cong"/>
      <sheetName val="chiet tinh Khoan gi` co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  "/>
      <sheetName val="chiet tinh vlp-nc-mtc"/>
      <sheetName val="TONG DT"/>
      <sheetName val="Sheet2"/>
      <sheetName val="Sheet4"/>
      <sheetName val="lap dat dien"/>
      <sheetName val="mua thiet bi"/>
      <sheetName val="mua vat lieu "/>
      <sheetName val="QLVH-PCCC"/>
      <sheetName val="Sheet1"/>
      <sheetName val="Van chuyen dien"/>
      <sheetName val="kinh phí XD"/>
      <sheetName val="vl-nc-mtc"/>
      <sheetName val="nha dieu khien+muong   "/>
      <sheetName val="mong cot"/>
      <sheetName val="he thong thoat nuoc"/>
      <sheetName val="muong cap"/>
      <sheetName val="san nen"/>
      <sheetName val="hang rao"/>
      <sheetName val="be dau su co"/>
      <sheetName val="duong o to"/>
      <sheetName val="vc xd"/>
      <sheetName val="di chuyenbmtc-xd"/>
      <sheetName val="hieu chinh"/>
      <sheetName val="phan xay dung"/>
      <sheetName val="TIET DIEN"/>
      <sheetName val="XL4Test5"/>
      <sheetName val=""/>
      <sheetName val="Don gia Tay Ninh"/>
      <sheetName val="kinh ph¨ª XD"/>
      <sheetName val="CT Thang Mo"/>
      <sheetName val="CT  PL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3.xml><?xml version="1.0" encoding="utf-8"?>
<externalLink xmlns="http://schemas.openxmlformats.org/spreadsheetml/2006/main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00000000"/>
      <sheetName val="XL4Test5"/>
      <sheetName val="Du_lieu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DZ110K~1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64.xml><?xml version="1.0" encoding="utf-8"?>
<externalLink xmlns="http://schemas.openxmlformats.org/spreadsheetml/2006/main">
  <externalBook xmlns:r="http://schemas.openxmlformats.org/officeDocument/2006/relationships" r:id="rId1">
    <sheetNames>
      <sheetName val="Dgia vat tu"/>
      <sheetName val="Don gia_III"/>
      <sheetName val="tong hop"/>
      <sheetName val="Tong ke 1 pha"/>
      <sheetName val="Liet ke 1 pha"/>
      <sheetName val="LK TBA 1 PHA 1x25 "/>
      <sheetName val="LK TBA 1 PHA 1x37,5kVA"/>
      <sheetName val="BANG TONG HOP DU TOAN "/>
      <sheetName val="Bang THDT DD 1 P"/>
      <sheetName val=" VL-NC-MTC DZ trung the 1P"/>
      <sheetName val="Chi tiet mong-xa-chang (2)"/>
      <sheetName val="Du toan  TBA1x25kVA  "/>
      <sheetName val="DT VT TBA 1F 1x25"/>
      <sheetName val="NC TBA 1F (1x25)  "/>
      <sheetName val="Du toan  TBA1x37,5kVA   (2)"/>
      <sheetName val="DT VT TBA 1F (1x37,5)"/>
      <sheetName val="NC TBA 1F (1x37,5)   (2)"/>
      <sheetName val="Van chuyen duong dai"/>
      <sheetName val="Khao sat thiet k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5.xml><?xml version="1.0" encoding="utf-8"?>
<externalLink xmlns="http://schemas.openxmlformats.org/spreadsheetml/2006/main">
  <externalBook xmlns:r="http://schemas.openxmlformats.org/officeDocument/2006/relationships" r:id="rId1">
    <sheetNames>
      <sheetName val="THDT san nen"/>
      <sheetName val="VL-NV- M san nen"/>
      <sheetName val="TL san nen"/>
      <sheetName val="THDT duong"/>
      <sheetName val="VL-NV- M duong"/>
      <sheetName val="TL duong"/>
      <sheetName val="CL duong"/>
      <sheetName val="THDT hang rao"/>
      <sheetName val="VL-NV- M Hang rao"/>
      <sheetName val="CL Hang rao"/>
      <sheetName val="TL Hang rao"/>
      <sheetName val="THDT hang rao (2)"/>
      <sheetName val="VL-NV- M Hang rao (2)"/>
      <sheetName val="CL Hang rao (2)"/>
      <sheetName val="TL Hang rao (2)"/>
      <sheetName val="THDT muong cap"/>
      <sheetName val="VL-NV- M muong cap"/>
      <sheetName val="CL muong cap"/>
      <sheetName val="TL muong cap"/>
      <sheetName val="TL nha"/>
      <sheetName val="CL PCCC"/>
      <sheetName val="THDT ngoai troi"/>
      <sheetName val="VL-NC-M ngoai troi"/>
      <sheetName val="CL ngoai troi"/>
      <sheetName val="Ngoai troi"/>
      <sheetName val="TL ngoai troi"/>
      <sheetName val="THDT PCCC"/>
      <sheetName val="VL-NC-M PCCC"/>
      <sheetName val="TL PCCC"/>
      <sheetName val="Mong MB-1"/>
      <sheetName val="TL mong MB-1"/>
      <sheetName val="Mong MBK"/>
      <sheetName val="TL mong MBK"/>
      <sheetName val="Mong MBK (2)"/>
      <sheetName val="TL mong  MBK (2)"/>
      <sheetName val="Mong MT-4"/>
      <sheetName val="TL mong MT-4"/>
      <sheetName val="Khoi luong chon cot"/>
      <sheetName val="DG"/>
      <sheetName val="THDT_PCCC"/>
      <sheetName val="VL-NC-M_PCCC"/>
      <sheetName val="TL_PCCC"/>
      <sheetName val="THDT Nha dieu khien"/>
      <sheetName val="VL-NC-M Nha dieu khien"/>
      <sheetName val="TL Nha dieu khien"/>
      <sheetName val="Don gia Binh Duong"/>
      <sheetName val="THDT Nha DHSX"/>
      <sheetName val="VL-NC-M Nha DHSX"/>
      <sheetName val="TL Nha DHSX"/>
      <sheetName val="Don gia Vung Tau"/>
      <sheetName val="dg tphc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6.xml><?xml version="1.0" encoding="utf-8"?>
<externalLink xmlns="http://schemas.openxmlformats.org/spreadsheetml/2006/main">
  <externalBook xmlns:r="http://schemas.openxmlformats.org/officeDocument/2006/relationships" r:id="rId1">
    <sheetNames>
      <sheetName val="PHANBO"/>
      <sheetName val="TCT"/>
      <sheetName val="DF"/>
      <sheetName val="Don gia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>
  <externalBook xmlns:r="http://schemas.openxmlformats.org/officeDocument/2006/relationships" r:id="rId1">
    <sheetNames>
      <sheetName val="mau day du"/>
      <sheetName val="phu luc 1"/>
      <sheetName val="phu luc 2A"/>
      <sheetName val="Bang 2B"/>
      <sheetName val="phu luc 3"/>
      <sheetName val="Trung gi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0000000000"/>
      <sheetName val="~        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9.xml><?xml version="1.0" encoding="utf-8"?>
<externalLink xmlns="http://schemas.openxmlformats.org/spreadsheetml/2006/main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PIPE-03E"/>
      <sheetName val="00000000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BC_KKTSCD"/>
      <sheetName val="Chitiet"/>
      <sheetName val="Sheet2 (2)"/>
      <sheetName val="Mau_BC_KKTSCD"/>
      <sheetName val="KH 2003 (moi max)"/>
      <sheetName val="116(300)"/>
      <sheetName val="116(200)"/>
      <sheetName val="116(150)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</sheetNames>
    <definedNames>
      <definedName name="DataFilter"/>
      <definedName name="DataSort"/>
      <definedName name="GoBack" sheetId="0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</sheetDataSet>
  </externalBook>
</externalLink>
</file>

<file path=xl/externalLinks/externalLink70.xml><?xml version="1.0" encoding="utf-8"?>
<externalLink xmlns="http://schemas.openxmlformats.org/spreadsheetml/2006/main">
  <externalBook xmlns:r="http://schemas.openxmlformats.org/officeDocument/2006/relationships" r:id="rId1">
    <sheetNames>
      <sheetName val="Company"/>
      <sheetName val="SampleData"/>
      <sheetName val="__-BLDG"/>
    </sheetNames>
    <definedNames>
      <definedName name="DataNums"/>
      <definedName name="DataText"/>
      <definedName name="DataYr"/>
      <definedName name="DescQtr"/>
      <definedName name="DescText"/>
      <definedName name="DescYr"/>
      <definedName name="Quarter"/>
      <definedName name="Year_End" sheetId="0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71.xml><?xml version="1.0" encoding="utf-8"?>
<externalLink xmlns="http://schemas.openxmlformats.org/spreadsheetml/2006/main">
  <externalBook xmlns:r="http://schemas.openxmlformats.org/officeDocument/2006/relationships" r:id="rId1">
    <sheetNames>
      <sheetName val="CHITIET"/>
      <sheetName val="#REF"/>
      <sheetName val="mau-04"/>
      <sheetName val="mau-05"/>
      <sheetName val="Sheet2"/>
      <sheetName val="Sheet3"/>
      <sheetName val="Sheet4"/>
      <sheetName val="XL4Poppy"/>
      <sheetName val=""/>
      <sheetName val="KKKKKKKK"/>
      <sheetName val="t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2.xml><?xml version="1.0" encoding="utf-8"?>
<externalLink xmlns="http://schemas.openxmlformats.org/spreadsheetml/2006/main">
  <externalBook xmlns:r="http://schemas.openxmlformats.org/officeDocument/2006/relationships" r:id="rId1">
    <sheetNames>
      <sheetName val="TK kinh phi (2)"/>
      <sheetName val="PT Vattu"/>
      <sheetName val="MAHIEU"/>
      <sheetName val="Sheet2"/>
      <sheetName val="ThuyetMinh DT"/>
      <sheetName val="Dutoan KL"/>
      <sheetName val="TK kinh phi"/>
      <sheetName val="Cuoc VC"/>
      <sheetName val="GIAVLIEU"/>
      <sheetName val="DG"/>
      <sheetName val="vankhuon"/>
      <sheetName val="Tong hop V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3.xml><?xml version="1.0" encoding="utf-8"?>
<externalLink xmlns="http://schemas.openxmlformats.org/spreadsheetml/2006/main">
  <externalBook xmlns:r="http://schemas.openxmlformats.org/officeDocument/2006/relationships" r:id="rId1">
    <sheetNames>
      <sheetName val="dnc4"/>
      <sheetName val="MTP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>
  <externalBook xmlns:r="http://schemas.openxmlformats.org/officeDocument/2006/relationships" r:id="rId1">
    <sheetNames>
      <sheetName val="Solieu"/>
      <sheetName val="TMC"/>
      <sheetName val="TMDT"/>
      <sheetName val="tong hop"/>
      <sheetName val="TONG"/>
      <sheetName val="THXL"/>
      <sheetName val="GT"/>
      <sheetName val="chitiet"/>
      <sheetName val="chitiet (2)"/>
      <sheetName val="Sheet1"/>
      <sheetName val="vc"/>
      <sheetName val="VCDD"/>
      <sheetName val="THXL-tr"/>
      <sheetName val="CT_tram"/>
      <sheetName val="ThuHoiVT"/>
      <sheetName val="TK"/>
      <sheetName val="bu"/>
      <sheetName val="bu-tr"/>
      <sheetName val="kl"/>
      <sheetName val="VTA"/>
      <sheetName val="LK_VTTH"/>
      <sheetName val="kl3p"/>
      <sheetName val="klhtdl"/>
      <sheetName val="ppt TT3p"/>
      <sheetName val="ppt HT"/>
      <sheetName val="DG"/>
      <sheetName val="TienLuo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5.xml><?xml version="1.0" encoding="utf-8"?>
<externalLink xmlns="http://schemas.openxmlformats.org/spreadsheetml/2006/main">
  <externalBook xmlns:r="http://schemas.openxmlformats.org/officeDocument/2006/relationships" r:id="rId1">
    <sheetNames>
      <sheetName val="DONGIA"/>
      <sheetName val="CHITIET"/>
      <sheetName val="giathanh"/>
      <sheetName val="denbu"/>
      <sheetName val="THXL"/>
      <sheetName val="VC"/>
      <sheetName val="TK"/>
      <sheetName val="TONG1"/>
      <sheetName val="tong hop"/>
      <sheetName val="00000000"/>
      <sheetName val="10000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6.xml><?xml version="1.0" encoding="utf-8"?>
<externalLink xmlns="http://schemas.openxmlformats.org/spreadsheetml/2006/main">
  <externalBook xmlns:r="http://schemas.openxmlformats.org/officeDocument/2006/relationships" r:id="rId1">
    <sheetNames>
      <sheetName val="整体调价表"/>
      <sheetName val="材料价格"/>
      <sheetName val="筛选提供材料重量"/>
      <sheetName val="宏发7月用量"/>
      <sheetName val="泰科7-8月用量"/>
      <sheetName val="三友7-8月用量"/>
      <sheetName val="松川7-9月用量"/>
      <sheetName val="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7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Congty"/>
      <sheetName val="DMNhanvien"/>
      <sheetName val="DMVLSPHH"/>
      <sheetName val="DMDVKH"/>
      <sheetName val="DMDVNB"/>
      <sheetName val="DMTK"/>
      <sheetName val="DMKHO"/>
      <sheetName val="DMBP"/>
      <sheetName val="DMTSCD"/>
      <sheetName val="DMThue"/>
      <sheetName val="DMDVTT"/>
      <sheetName val="KQKD_II"/>
      <sheetName val="Pivot_TB"/>
      <sheetName val="Start"/>
      <sheetName val="TMPSHEETDM"/>
      <sheetName val="Chungtu"/>
      <sheetName val="Sys"/>
      <sheetName val="Xuatkho"/>
      <sheetName val="nhapkho"/>
      <sheetName val="Tondau"/>
      <sheetName val="TondauTK"/>
      <sheetName val="TondauKHO"/>
      <sheetName val="TondauCN"/>
      <sheetName val="THTK_VLSPHH"/>
      <sheetName val="THTK_Congno"/>
      <sheetName val="SochitietCN"/>
      <sheetName val="SochitietVLCC"/>
      <sheetName val="Help"/>
      <sheetName val="Nghiepvukhac"/>
      <sheetName val="CDKT"/>
      <sheetName val="BCTC"/>
      <sheetName val="KQKD_I"/>
      <sheetName val="Can_doi_TK"/>
      <sheetName val="SOCAI"/>
      <sheetName val="Chamcong"/>
      <sheetName val="luong"/>
      <sheetName val="SOCT"/>
      <sheetName val="Danhmuc"/>
      <sheetName val="SOTH"/>
      <sheetName val="Quanly"/>
      <sheetName val="Buttoanchung"/>
      <sheetName val="HDGTGT"/>
      <sheetName val="Muahang"/>
      <sheetName val="Muahang(NHAP)"/>
      <sheetName val="Banhang"/>
      <sheetName val="Phieuchi"/>
      <sheetName val="Phieuthu"/>
      <sheetName val="KHThanhtoan"/>
      <sheetName val="ThanhtoanNB"/>
      <sheetName val="MuahangNK"/>
      <sheetName val="BanhangXK"/>
      <sheetName val="Nh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78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AN THO"/>
      <sheetName val="Hinh thuc "/>
      <sheetName val="Hinh thuc hthh"/>
      <sheetName val="Bang phan tru TT 1 pha"/>
      <sheetName val="Bang phan tru HTDL"/>
      <sheetName val="Bang phan tru HTHH"/>
      <sheetName val="Liet ke duong day trung the"/>
      <sheetName val="Liet ke TBA1x25 kVA "/>
      <sheetName val="Liet ke TBA1x50 kVA "/>
      <sheetName val="LK TBA 1 PHA (1x15)"/>
      <sheetName val="bang tong hop du toan"/>
      <sheetName val="Du toan DZ trung the"/>
      <sheetName val=" VL-NC-MTC DZ trung the"/>
      <sheetName val="day su phu kien DZ trung the"/>
      <sheetName val="Du toan DZ ha the "/>
      <sheetName val=" VL-NC-MTC DZ ha the"/>
      <sheetName val="day su phu kien DZ ha the"/>
      <sheetName val="Chi tiet mong-xa-chang"/>
      <sheetName val="Bang tinh VL-NC 3 pha"/>
      <sheetName val="LK TBA 3X25"/>
      <sheetName val="Du toan TBA 50 KVA"/>
      <sheetName val="DT 4 TBA25"/>
      <sheetName val="VT-TB 02 Tram 25 kVA"/>
      <sheetName val="VT-TB 13 Tram 50 kVA"/>
      <sheetName val="VLP-NC-MAY 2 TBA 25 kVA"/>
      <sheetName val="VLP-NC-MAY TBA 50 kVA"/>
      <sheetName val="DT 5 TBA15 "/>
      <sheetName val="DT VT TBA 1F (1x15)"/>
      <sheetName val="NC tTBA 1F (1x15)"/>
      <sheetName val="Van chuyen duong dai"/>
      <sheetName val=" Khao sat - thiet ke"/>
      <sheetName val="Ty le %"/>
      <sheetName val="NC tTBA 1F 3(1x25)"/>
      <sheetName val="nhuong vt"/>
      <sheetName val="tron goi"/>
      <sheetName val="mac dien"/>
      <sheetName val="di doi"/>
      <sheetName val="congthuc"/>
      <sheetName val="XL4Poppy"/>
      <sheetName val="Solieu"/>
      <sheetName val="TMC"/>
      <sheetName val="TMDT"/>
      <sheetName val="tong hop"/>
      <sheetName val="TONG"/>
      <sheetName val="THXL"/>
      <sheetName val="GT"/>
      <sheetName val="chitiet"/>
      <sheetName val="ThuHoiVT"/>
      <sheetName val="vc"/>
      <sheetName val="VCDD"/>
      <sheetName val="THXL-tr"/>
      <sheetName val="CT_tram"/>
      <sheetName val="TK"/>
      <sheetName val="bu"/>
      <sheetName val="bu-tr"/>
      <sheetName val="kl"/>
      <sheetName val="VTA"/>
      <sheetName val="Gia Quyen"/>
      <sheetName val="..."/>
      <sheetName val="kl3pct"/>
      <sheetName val="kl3p"/>
      <sheetName val="kl1p"/>
      <sheetName val="klHTHH"/>
      <sheetName val="klHTDL"/>
      <sheetName val="LK TR"/>
      <sheetName val="LK_VTTH"/>
      <sheetName val="pp3p_NC"/>
      <sheetName val="pp3p "/>
      <sheetName val="pp1p"/>
      <sheetName val="ppht"/>
      <sheetName val="DG"/>
      <sheetName val="TienLuong"/>
      <sheetName val="BC Gia dien"/>
      <sheetName val="Mo hinh"/>
      <sheetName val="Mo hinh(1)"/>
      <sheetName val="Mo hinh (2)"/>
      <sheetName val="Sheet5"/>
      <sheetName val=" V_x000c_-NC-MTC DZ ha the"/>
      <sheetName val=""/>
      <sheetName val="KKKKKKKK"/>
      <sheetName val="_Trung the - Tuyen Binh Tay -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9.xml><?xml version="1.0" encoding="utf-8"?>
<externalLink xmlns="http://schemas.openxmlformats.org/spreadsheetml/2006/main">
  <externalBook xmlns:r="http://schemas.openxmlformats.org/officeDocument/2006/relationships" r:id="rId1">
    <sheetNames>
      <sheetName val="Don gia Dak Lak"/>
      <sheetName val="TH phan lap dat dien"/>
      <sheetName val="BTH VL-NC-M lap dat"/>
      <sheetName val="TH DUONG "/>
      <sheetName val="DUONG"/>
      <sheetName val="TL duong giao thong"/>
      <sheetName val="TH san nen"/>
      <sheetName val="san nen"/>
      <sheetName val="TL san nen"/>
      <sheetName val="TH hang rao"/>
      <sheetName val="hang rao "/>
      <sheetName val="TL hang rao"/>
      <sheetName val="TH muong cap"/>
      <sheetName val="Muong cap"/>
      <sheetName val="Tien luong muong cap"/>
      <sheetName val="TH nha dieu khien"/>
      <sheetName val="Nha dieu khien"/>
      <sheetName val="TL nha dieu khien"/>
      <sheetName val="TH nha dieu hanh SX"/>
      <sheetName val="Nha dieu hanh SX"/>
      <sheetName val="TL Nha dieu hanh SX"/>
      <sheetName val="TH ngoai troi"/>
      <sheetName val="Ngoai troi"/>
      <sheetName val="TL ngoai troi"/>
      <sheetName val="TH PCCC"/>
      <sheetName val="PCCC"/>
      <sheetName val="TL PC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0.xml><?xml version="1.0" encoding="utf-8"?>
<externalLink xmlns="http://schemas.openxmlformats.org/spreadsheetml/2006/main">
  <externalBook xmlns:r="http://schemas.openxmlformats.org/officeDocument/2006/relationships" r:id="rId1">
    <sheetNames>
      <sheetName val="Don gia CT"/>
      <sheetName val="Don gia III"/>
      <sheetName val="Liet ke"/>
      <sheetName val="Bang tong hop"/>
      <sheetName val="TH VL-NC"/>
      <sheetName val="Chiet tinh - VL-NC"/>
      <sheetName val="VC"/>
      <sheetName val="Tk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1.xml><?xml version="1.0" encoding="utf-8"?>
<externalLink xmlns="http://schemas.openxmlformats.org/spreadsheetml/2006/main">
  <externalBook xmlns:r="http://schemas.openxmlformats.org/officeDocument/2006/relationships" r:id="rId1">
    <sheetNames>
      <sheetName val="Bang TH VL-NC-M DZ cap ngam GD1"/>
      <sheetName val="Bang tong hop TBA 320 kVA"/>
      <sheetName val="TB_VT TBA 750 kVA"/>
      <sheetName val="Phan xay dung "/>
      <sheetName val="Liet ke TBA 250 kVA"/>
      <sheetName val="BTH du toan"/>
      <sheetName val="TB - VT TBA 250 kVA"/>
      <sheetName val="TB_VT TBA 320 kVA"/>
      <sheetName val="Lap dat tram"/>
      <sheetName val="Phan xay dung"/>
      <sheetName val="Phan DD dau noi"/>
      <sheetName val="Phan DD dau noi (2)"/>
      <sheetName val="Van chuyen duong dai"/>
      <sheetName val="Thi nghiem hieu chinh"/>
      <sheetName val="dg tphcm"/>
      <sheetName val="Bang TH VLP-NC-M TBA 320 kVA"/>
      <sheetName val="Bang TH VLP-NC-M TBA 750 kV"/>
      <sheetName val="Bang THDT TBA 560 kVA"/>
      <sheetName val="TB_VT TBA 560 kVA"/>
      <sheetName val="Bang TH VLP-NC-M TBA 560 kV"/>
      <sheetName val="Bang THDT TBA 750 kV"/>
      <sheetName val="Bang TH du toan phan xD"/>
      <sheetName val="Bang THDT DZ cap ngam GD2"/>
      <sheetName val="Bang TH VL-NC-M DZ cap ngam GD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2.xml><?xml version="1.0" encoding="utf-8"?>
<externalLink xmlns="http://schemas.openxmlformats.org/spreadsheetml/2006/main">
  <externalBook xmlns:r="http://schemas.openxmlformats.org/officeDocument/2006/relationships" r:id="rId1">
    <sheetNames>
      <sheetName val="DG"/>
      <sheetName val="Sheet16"/>
      <sheetName val="BETO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3.xml><?xml version="1.0" encoding="utf-8"?>
<externalLink xmlns="http://schemas.openxmlformats.org/spreadsheetml/2006/main">
  <externalBook xmlns:r="http://schemas.openxmlformats.org/officeDocument/2006/relationships" r:id="rId1">
    <sheetNames>
      <sheetName val="sl1"/>
      <sheetName val="tmc"/>
      <sheetName val="tmdt"/>
      <sheetName val="tong_dutoan"/>
      <sheetName val="tdtoan"/>
      <sheetName val="THXL cap ngam"/>
      <sheetName val="TONGHOPDD"/>
      <sheetName val="TT 3P"/>
      <sheetName val="CHITIET"/>
      <sheetName val="PP 3P"/>
      <sheetName val="kl"/>
      <sheetName val="VC DAI"/>
      <sheetName val="tk"/>
      <sheetName val="VCNGAN"/>
      <sheetName val="thdenbu"/>
      <sheetName val="thtiepia"/>
      <sheetName val="tdiamaiton"/>
      <sheetName val="solieuchuan"/>
      <sheetName val="dong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4.xml><?xml version="1.0" encoding="utf-8"?>
<externalLink xmlns="http://schemas.openxmlformats.org/spreadsheetml/2006/main">
  <externalBook xmlns:r="http://schemas.openxmlformats.org/officeDocument/2006/relationships" r:id="rId1">
    <sheetNames>
      <sheetName val="DONVIBAN"/>
      <sheetName val="NGUON"/>
      <sheetName val="UNC_CONGTHUONG"/>
      <sheetName val="UNC2"/>
      <sheetName val="UNC_DAUTU"/>
      <sheetName val="GIAYNHANNO"/>
      <sheetName val="HOPDONGTD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5.xml><?xml version="1.0" encoding="utf-8"?>
<externalLink xmlns="http://schemas.openxmlformats.org/spreadsheetml/2006/main">
  <externalBook xmlns:r="http://schemas.openxmlformats.org/officeDocument/2006/relationships" r:id="rId1">
    <sheetNames>
      <sheetName val="XP101C"/>
      <sheetName val="XP801C"/>
      <sheetName val="XP803C"/>
      <sheetName val="XP811C"/>
      <sheetName val="XP827C"/>
      <sheetName val="XP703C"/>
      <sheetName val="XK703C"/>
      <sheetName val="XK702C"/>
      <sheetName val="XK205C"/>
      <sheetName val="XK203C"/>
      <sheetName val="XK201C"/>
      <sheetName val="MAU2"/>
      <sheetName val="DPVT"/>
      <sheetName val="XK201"/>
      <sheetName val="XK203"/>
      <sheetName val="XK205"/>
      <sheetName val="XK702"/>
      <sheetName val="XK703"/>
      <sheetName val="XK706"/>
      <sheetName val="XK708"/>
      <sheetName val="XP814"/>
      <sheetName val="XP811"/>
      <sheetName val="XP803"/>
      <sheetName val="XP827"/>
      <sheetName val="XP801"/>
      <sheetName val="XP703"/>
      <sheetName val="XP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6.xml><?xml version="1.0" encoding="utf-8"?>
<externalLink xmlns="http://schemas.openxmlformats.org/spreadsheetml/2006/main">
  <externalBook xmlns:r="http://schemas.openxmlformats.org/officeDocument/2006/relationships" r:id="rId1">
    <sheetNames>
      <sheetName val="Chi tiet &amp; Don gia"/>
      <sheetName val="Phan tich vat tu"/>
      <sheetName val="Tong hop vat tu"/>
      <sheetName val="Tong hop kinh phi"/>
      <sheetName val="Tong hop du toan"/>
      <sheetName val="Don gia xay lap"/>
      <sheetName val="Tua du toan"/>
      <sheetName val="00000000"/>
      <sheetName val="XL4Poppy"/>
      <sheetName val=""/>
      <sheetName val="KKKKKKKK"/>
      <sheetName val="TH-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7.xml><?xml version="1.0" encoding="utf-8"?>
<externalLink xmlns="http://schemas.openxmlformats.org/spreadsheetml/2006/main">
  <externalBook xmlns:r="http://schemas.openxmlformats.org/officeDocument/2006/relationships" r:id="rId1">
    <sheetNames>
      <sheetName val="BANG CAN DOI VT"/>
      <sheetName val="Bang ke danh muc vt"/>
      <sheetName val="DANHPHAP"/>
      <sheetName val="TONG HOP"/>
      <sheetName val="BANG CAN DOI VT GUI EVN"/>
      <sheetName val="12CT D2"/>
      <sheetName val="Chuyen nhuong"/>
      <sheetName val="MUA TT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9.xml><?xml version="1.0" encoding="utf-8"?>
<externalLink xmlns="http://schemas.openxmlformats.org/spreadsheetml/2006/main">
  <externalBook xmlns:r="http://schemas.openxmlformats.org/officeDocument/2006/relationships" r:id="rId1">
    <sheetNames>
      <sheetName val="Sum"/>
      <sheetName val="Sum (2)"/>
      <sheetName val="Supplement1"/>
      <sheetName val="Supplement1 (2)"/>
      <sheetName val="A"/>
      <sheetName val="B"/>
      <sheetName val="C"/>
      <sheetName val="D"/>
      <sheetName val="E"/>
      <sheetName val="F"/>
      <sheetName val="G"/>
      <sheetName val="H"/>
      <sheetName val="I"/>
      <sheetName val="K"/>
      <sheetName val="M"/>
      <sheetName val="L"/>
      <sheetName val="N"/>
      <sheetName val="O"/>
      <sheetName val=" Outdoor drainage"/>
      <sheetName val="000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0.xml><?xml version="1.0" encoding="utf-8"?>
<externalLink xmlns="http://schemas.openxmlformats.org/spreadsheetml/2006/main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BXLD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1.xml><?xml version="1.0" encoding="utf-8"?>
<externalLink xmlns="http://schemas.openxmlformats.org/spreadsheetml/2006/main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2.xml><?xml version="1.0" encoding="utf-8"?>
<externalLink xmlns="http://schemas.openxmlformats.org/spreadsheetml/2006/main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  <sheetName val="DSNVBH"/>
      <sheetName val="NPP"/>
      <sheetName val="DS DOI 02"/>
      <sheetName val="DS DOI 01"/>
      <sheetName val="~         "/>
      <sheetName val="T9"/>
      <sheetName val="T 10"/>
      <sheetName val="T11"/>
      <sheetName val="dg_VTu"/>
      <sheetName val="MTP"/>
      <sheetName val="Gia vat t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PANEL ÄÏ^·Ù»¯ t"/>
      <sheetName val="PANEL ÄÏ…^·Ù»¯ 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4.xml><?xml version="1.0" encoding="utf-8"?>
<externalLink xmlns="http://schemas.openxmlformats.org/spreadsheetml/2006/main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hang04"/>
      <sheetName val="Thang06"/>
      <sheetName val="Thang0"/>
      <sheetName val="00000000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10000000"/>
      <sheetName val="C47-456"/>
      <sheetName val="C46"/>
      <sheetName val="C47-PII"/>
      <sheetName val="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NEW-PANEL"/>
      <sheetName val="THCP"/>
      <sheetName val="BQT"/>
      <sheetName val="RG"/>
      <sheetName val="BCVT"/>
      <sheetName val="BKH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TN"/>
      <sheetName val="ND"/>
      <sheetName val="VL"/>
      <sheetName val="Tai khoan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Chart1"/>
      <sheetName val="KL18Thang"/>
      <sheetName val="TH"/>
      <sheetName val="M200"/>
      <sheetName val="DTCT"/>
      <sheetName val="Shaet4"/>
      <sheetName val="Page 3"/>
      <sheetName val="d䁧"/>
      <sheetName val="_DT-TN.xlsU"/>
      <sheetName val=" __"/>
      <sheetName val="KKKKKKKK"/>
      <sheetName val="dongia__________ _㢠ś__x0004_______㋄ś_"/>
      <sheetName val="DPVT"/>
      <sheetName val="dongia__________ _㢠ś__x0004_______㋄ś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9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96.xml><?xml version="1.0" encoding="utf-8"?>
<externalLink xmlns="http://schemas.openxmlformats.org/spreadsheetml/2006/main">
  <externalBook xmlns:r="http://schemas.openxmlformats.org/officeDocument/2006/relationships" r:id="rId1">
    <sheetNames>
      <sheetName val="TONG HOP VL-NC"/>
      <sheetName val="phuluc1"/>
      <sheetName val="THPDMoi  (3)"/>
      <sheetName val="t-h dau noi (2)"/>
      <sheetName val="tong d-noi(khong)  (2)"/>
      <sheetName val="tong ct (khong)"/>
      <sheetName val="tong d-noi(khong) "/>
      <sheetName val="dau noi(khong)"/>
      <sheetName val="tong tram-xdung-dnoi"/>
      <sheetName val="tong tram"/>
      <sheetName val="t-h xdung"/>
      <sheetName val="VC DD1P"/>
      <sheetName val="THPDMoi "/>
      <sheetName val="TH-TTLIEN LAC"/>
      <sheetName val="TH-DAUNOI"/>
      <sheetName val="THPDMoi  (2)"/>
      <sheetName val="THTRAM"/>
      <sheetName val="tramLN"/>
      <sheetName val="tramLN (2)"/>
      <sheetName val="CHUANBISX (2)"/>
      <sheetName val="BIA"/>
      <sheetName val="BIA (2)"/>
      <sheetName val="TTLIENLAC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7.xml><?xml version="1.0" encoding="utf-8"?>
<externalLink xmlns="http://schemas.openxmlformats.org/spreadsheetml/2006/main">
  <externalBook xmlns:r="http://schemas.openxmlformats.org/officeDocument/2006/relationships" r:id="rId1">
    <sheetNames>
      <sheetName val="Tires00"/>
      <sheetName val="Tires99"/>
    </sheetNames>
    <sheetDataSet>
      <sheetData sheetId="0" refreshError="1"/>
      <sheetData sheetId="1" refreshError="1"/>
    </sheetDataSet>
  </externalBook>
</externalLink>
</file>

<file path=xl/externalLinks/externalLink98.xml><?xml version="1.0" encoding="utf-8"?>
<externalLink xmlns="http://schemas.openxmlformats.org/spreadsheetml/2006/main">
  <externalBook xmlns:r="http://schemas.openxmlformats.org/officeDocument/2006/relationships" r:id="rId1">
    <sheetNames>
      <sheetName val="Kiemtra"/>
    </sheetNames>
    <definedNames>
      <definedName name="K_1"/>
      <definedName name="K_2"/>
    </definedNames>
    <sheetDataSet>
      <sheetData sheetId="0" refreshError="1"/>
    </sheetDataSet>
  </externalBook>
</externalLink>
</file>

<file path=xl/externalLinks/externalLink99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DL1"/>
      <sheetName val="DL2"/>
      <sheetName val="KQKD"/>
      <sheetName val="THUE"/>
      <sheetName val="TGTG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>
  <externalBook xmlns:r="http://schemas.openxmlformats.org/officeDocument/2006/relationships" r:id="rId1">
    <sheetNames>
      <sheetName val="TTDN"/>
      <sheetName val="STK"/>
      <sheetName val="SCTCN"/>
      <sheetName val="SVBT"/>
      <sheetName val="SCTHTK"/>
      <sheetName val="SCT"/>
      <sheetName val="HTTK"/>
      <sheetName val="MHSCT"/>
      <sheetName val="L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1.xml><?xml version="1.0" encoding="utf-8"?>
<externalLink xmlns="http://schemas.openxmlformats.org/spreadsheetml/2006/main">
  <externalBook xmlns:r="http://schemas.openxmlformats.org/officeDocument/2006/relationships" r:id="rId1">
    <sheetNames>
      <sheetName val="HS"/>
      <sheetName val="MucLuc"/>
      <sheetName val="LaiVay"/>
      <sheetName val="THDT"/>
      <sheetName val="BiaHSMT"/>
      <sheetName val="BiaDT"/>
      <sheetName val="TH"/>
      <sheetName val="TienLuong"/>
      <sheetName val="PTVT"/>
      <sheetName val="GiaVT"/>
      <sheetName val="THXL"/>
      <sheetName val="ThongSo"/>
      <sheetName val="TMinh"/>
      <sheetName val="VC"/>
      <sheetName val="VTu"/>
      <sheetName val="Vua"/>
      <sheetName val="DAMNEN KHONG HC"/>
      <sheetName val="dochat"/>
      <sheetName val="DAM NEN H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2.xml><?xml version="1.0" encoding="utf-8"?>
<externalLink xmlns="http://schemas.openxmlformats.org/spreadsheetml/2006/main">
  <externalBook xmlns:r="http://schemas.openxmlformats.org/officeDocument/2006/relationships" r:id="rId1">
    <sheetNames>
      <sheetName val="VatLieu"/>
      <sheetName val="THDZ"/>
      <sheetName val="ThongSo"/>
      <sheetName val="DGTH"/>
      <sheetName val="PLCT"/>
      <sheetName val="VuaBT"/>
      <sheetName val="ChiTietDZ"/>
      <sheetName val="Tram"/>
      <sheetName val="ChiTietDZ9Q3299(REV.0).xls_MT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3.xml><?xml version="1.0" encoding="utf-8"?>
<externalLink xmlns="http://schemas.openxmlformats.org/spreadsheetml/2006/main">
  <externalBook xmlns:r="http://schemas.openxmlformats.org/officeDocument/2006/relationships" r:id="rId1">
    <sheetNames>
      <sheetName val="Tinh tong hop du toan bis"/>
    </sheetNames>
    <definedNames>
      <definedName name="lbcnckt"/>
      <definedName name="Module1.cplhsmt"/>
      <definedName name="Module1.cptdhsmt"/>
      <definedName name="Module1.cptdtdt"/>
      <definedName name="Module1.cptdtkkt"/>
      <definedName name="Module1.gsktxd"/>
      <definedName name="Module1.qlda"/>
      <definedName name="Module1.tinhqt"/>
      <definedName name="tdbcnckt"/>
    </definedNames>
    <sheetDataSet>
      <sheetData sheetId="0" refreshError="1"/>
    </sheetDataSet>
  </externalBook>
</externalLink>
</file>

<file path=xl/externalLinks/externalLink104.xml><?xml version="1.0" encoding="utf-8"?>
<externalLink xmlns="http://schemas.openxmlformats.org/spreadsheetml/2006/main">
  <externalBook xmlns:r="http://schemas.openxmlformats.org/officeDocument/2006/relationships" r:id="rId1">
    <sheetNames>
      <sheetName val="KP-1"/>
      <sheetName val="KP-2"/>
      <sheetName val="TB-ch.doc"/>
      <sheetName val="LD-ch.doc"/>
      <sheetName val="san-nen"/>
      <sheetName val="NDK"/>
      <sheetName val="NT"/>
      <sheetName val="NTC"/>
      <sheetName val="TN-HC"/>
      <sheetName val="dau-noi"/>
      <sheetName val="san-nen-SS"/>
      <sheetName val="XL4Poppy"/>
      <sheetName val="KP"/>
      <sheetName val="ECSI-pipe"/>
      <sheetName val="ECSI-pipe (2)"/>
      <sheetName val="CS box 2-PC pile"/>
      <sheetName val="Sheet1"/>
      <sheetName val="Sheet2"/>
      <sheetName val="Sheet3"/>
      <sheetName val=""/>
      <sheetName val="KKKKKKK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5.xml><?xml version="1.0" encoding="utf-8"?>
<externalLink xmlns="http://schemas.openxmlformats.org/spreadsheetml/2006/main">
  <externalBook xmlns:r="http://schemas.openxmlformats.org/officeDocument/2006/relationships" r:id="rId1">
    <sheetNames>
      <sheetName val="hso(CPK)"/>
      <sheetName val="TM"/>
      <sheetName val="th"/>
      <sheetName val="TH(tbi)"/>
      <sheetName val="TH(lap)"/>
      <sheetName val="TH(CPK)"/>
      <sheetName val="TB"/>
      <sheetName val="VL"/>
      <sheetName val="CT-VLNCMTC"/>
      <sheetName val="TH-TNHC"/>
      <sheetName val="CT-TNHC"/>
      <sheetName val="VANCHUYEN"/>
      <sheetName val="DG-LAP6"/>
      <sheetName val="XL4Poppy"/>
      <sheetName val=""/>
      <sheetName val="KKKKKKKK"/>
      <sheetName val="KH-Q1,Q2,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6.xml><?xml version="1.0" encoding="utf-8"?>
<externalLink xmlns="http://schemas.openxmlformats.org/spreadsheetml/2006/main">
  <externalBook xmlns:r="http://schemas.openxmlformats.org/officeDocument/2006/relationships" r:id="rId1">
    <sheetNames>
      <sheetName val="Tong Ket"/>
      <sheetName val="Tien Luong"/>
      <sheetName val="TT"/>
      <sheetName val="Gia VT"/>
      <sheetName val="Vat Tu"/>
      <sheetName val="Don Gia"/>
      <sheetName val="Dinh Muc VT"/>
      <sheetName val="Van Chuyen"/>
      <sheetName val="Thong so"/>
      <sheetName val="Thuyet Minh"/>
      <sheetName val="Tien Luongナ뽸ㅡナ諢　䜸ǮF"/>
      <sheetName val="Tien Luongナ뽸ㅡナ諢　巸Ƀ&lt;"/>
      <sheetName val="Tien Luongナ뽸ㅡナ諢　楨Ƀ&lt;"/>
      <sheetName val="Tien Luongナ뽸ㅡナ諢　壠Ƀ&lt;"/>
      <sheetName val="Tien Luong_x0013_Ψ"/>
      <sheetName val="Tien LuongF"/>
      <sheetName val="Tien Luong쵌ʎﭘナﺰㅡ﬐ナ鰞　쵌ʎF"/>
      <sheetName val="Tien Luongナ齨ㅡナ諢　藀͔F"/>
      <sheetName val="Tien Luongナ뽸ㅡナ諢　巸Ƀ&lt;ဠ_x001c_"/>
      <sheetName val="Tien Luongナ뽸ㅡナ諢　楨Ƀ&lt;ဠ_x001c_"/>
      <sheetName val="Tien Luongナ뽸ㅡナ諢　壠Ƀ&lt;ဠ_x001c_"/>
      <sheetName val="Tien LuongCHUC.XLS_CHITIET宾_x0013_Ψ"/>
      <sheetName val="Tien LuongCHUC.XLS_CHITIET VL-N"/>
      <sheetName val="Tien LuongCHUC.XLS_CHITIET抺_x0013_Ψ"/>
      <sheetName val="Tien Luongナ뽸ㅡナ諢　巸Ƀ&lt;ဠ"/>
      <sheetName val="Tien Luongナ뽸ㅡナ諢　楨Ƀ&lt;ဠ"/>
      <sheetName val="Tien Luongナ뽸ㅡナ諢　壠Ƀ&lt;ဠ"/>
      <sheetName val="Tien Luongナ＀ㅠナ誊　ⱼ঒R"/>
      <sheetName val="Tien Luong騬ɳﭘナﺰㅡ﬐ナ鰞　騬ɳF"/>
      <sheetName val="Tien Luong걄ƹﭘナﺰㅡ﬐ナ鰞　걄ƹF"/>
      <sheetName val="_x0013_Øª¡¡È_x0013___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7.xml><?xml version="1.0" encoding="utf-8"?>
<externalLink xmlns="http://schemas.openxmlformats.org/spreadsheetml/2006/main">
  <externalBook xmlns:r="http://schemas.openxmlformats.org/officeDocument/2006/relationships" r:id="rId1">
    <sheetNames>
      <sheetName val="TNHCHINH"/>
      <sheetName val="ChiTiet"/>
      <sheetName val="MT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8.xml><?xml version="1.0" encoding="utf-8"?>
<externalLink xmlns="http://schemas.openxmlformats.org/spreadsheetml/2006/main">
  <externalBook xmlns:r="http://schemas.openxmlformats.org/officeDocument/2006/relationships" r:id="rId1">
    <sheetNames>
      <sheetName val="BIA"/>
      <sheetName val="THCT"/>
      <sheetName val="CPVLNC"/>
      <sheetName val="BTK"/>
      <sheetName val="CTTP"/>
      <sheetName val="TKP"/>
      <sheetName val="VC"/>
      <sheetName val="TH Vat Tu"/>
      <sheetName val="Thu Hoi"/>
      <sheetName val="Tram"/>
      <sheetName val="BANVE"/>
      <sheetName val="Sheet2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9.xml><?xml version="1.0" encoding="utf-8"?>
<externalLink xmlns="http://schemas.openxmlformats.org/spreadsheetml/2006/main">
  <externalBook xmlns:r="http://schemas.openxmlformats.org/officeDocument/2006/relationships" r:id="rId1">
    <sheetNames>
      <sheetName val="CHITIET VL-NCHT1 (2)"/>
      <sheetName val="HT"/>
      <sheetName val="t-h HA THE"/>
      <sheetName val="TH VL, NC, DDHT "/>
      <sheetName val="THPD-1"/>
      <sheetName val="CHITIET VL-NCTR (1)"/>
      <sheetName val="DON GIA TRAM (2)"/>
      <sheetName val="BIA (2)"/>
      <sheetName val="t-h HA THE (2)"/>
      <sheetName val="HT (2)"/>
      <sheetName val="THPD-1 (2)"/>
      <sheetName val="CHITIET VL-NCTR -(2)"/>
      <sheetName val="CHITIET VL-NCTR -(4)"/>
      <sheetName val="CHITIET VL-NCTR -(5)"/>
      <sheetName val="THPD-1 (3)"/>
      <sheetName val="CHITIET VL-NCTR -(6)"/>
      <sheetName val="THPD-1 (6)"/>
      <sheetName val="CHITIET VL-NCTR -(3)"/>
      <sheetName val="THPD-1 (4)"/>
      <sheetName val="THPD-1 (5)"/>
      <sheetName val="LKVT-TRAM (2)"/>
      <sheetName val="VCDDHT (2)"/>
      <sheetName val="Chi tiet TRAM HA THE (2)"/>
      <sheetName val="TONGKEHT"/>
      <sheetName val="TONGKE-T"/>
      <sheetName val="LKVTHT"/>
      <sheetName val="LKVT-TRAM"/>
      <sheetName val="DON GIA DD"/>
      <sheetName val="BIA"/>
      <sheetName val="DON GIA"/>
      <sheetName val="DAYSUPHUKIEN ha the"/>
      <sheetName val="THPD "/>
      <sheetName val="TH VL, NC, DDHT Thanhphuoc"/>
      <sheetName val="CHITIET VL-NCTR"/>
      <sheetName val="Sheet2"/>
      <sheetName val="MHS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0.xml><?xml version="1.0" encoding="utf-8"?>
<externalLink xmlns="http://schemas.openxmlformats.org/spreadsheetml/2006/main">
  <externalBook xmlns:r="http://schemas.openxmlformats.org/officeDocument/2006/relationships" r:id="rId1">
    <sheetNames>
      <sheetName val="TONGKE3p"/>
      <sheetName val="CHITIET VL-NC-TT1p"/>
      <sheetName val="lkbv"/>
      <sheetName val="DON GIA"/>
      <sheetName val="TONGKE1P"/>
      <sheetName val="TONGKE1P (2)"/>
      <sheetName val="LKVT-1P"/>
      <sheetName val="VC DD1PHA "/>
      <sheetName val="t-h TT1P (2)"/>
      <sheetName val="TDTKP (2)"/>
      <sheetName val="Dinh ngh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1.xml><?xml version="1.0" encoding="utf-8"?>
<externalLink xmlns="http://schemas.openxmlformats.org/spreadsheetml/2006/main">
  <externalBook xmlns:r="http://schemas.openxmlformats.org/officeDocument/2006/relationships" r:id="rId1">
    <sheetNames>
      <sheetName val="THOP95"/>
      <sheetName val="LKVL-CK-HT-GD1"/>
      <sheetName val="TONGKE-HT"/>
    </sheetNames>
    <definedNames>
      <definedName name="NToS"/>
    </definedNames>
    <sheetDataSet>
      <sheetData sheetId="0" refreshError="1"/>
      <sheetData sheetId="1" refreshError="1"/>
      <sheetData sheetId="2" refreshError="1"/>
    </sheetDataSet>
  </externalBook>
</externalLink>
</file>

<file path=xl/externalLinks/externalLink1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3.xml><?xml version="1.0" encoding="utf-8"?>
<externalLink xmlns="http://schemas.openxmlformats.org/spreadsheetml/2006/main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amPha"/>
      <sheetName val="MongCai"/>
      <sheetName val="20000000"/>
      <sheetName val="30000000"/>
      <sheetName val="40000000"/>
      <sheetName val="50000000"/>
      <sheetName val="60000000"/>
      <sheetName val="70000000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TH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rich Ngang"/>
      <sheetName val="Danh sach Rieng"/>
      <sheetName val="Dia Diem Thuc Tap"/>
      <sheetName val="De Tai Thuc Tap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0"/>
      <sheetName val="t11"/>
      <sheetName val="t12"/>
      <sheetName val="0103"/>
      <sheetName val="0203"/>
      <sheetName val="th-no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Sheet6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_IBASE2.XLSѝTNHNoi"/>
      <sheetName val="Sheet10"/>
      <sheetName val="Sheet7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Don gia CPM"/>
      <sheetName val="Tong Thieu HD cac CT-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</sheetDataSet>
  </externalBook>
</externalLink>
</file>

<file path=xl/externalLinks/externalLink114.xml><?xml version="1.0" encoding="utf-8"?>
<externalLink xmlns="http://schemas.openxmlformats.org/spreadsheetml/2006/main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ÇÐ¸î MTL"/>
      <sheetName val="ÇÐ¸î DI"/>
      <sheetName val="ESTI._x0013_Ӥ"/>
      <sheetName val="Chi ti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5.xml><?xml version="1.0" encoding="utf-8"?>
<externalLink xmlns="http://schemas.openxmlformats.org/spreadsheetml/2006/main">
  <externalBook xmlns:r="http://schemas.openxmlformats.org/officeDocument/2006/relationships" r:id="rId1">
    <sheetNames>
      <sheetName val="COMMSUM"/>
      <sheetName val="IBASE"/>
    </sheetNames>
    <sheetDataSet>
      <sheetData sheetId="0" refreshError="1"/>
      <sheetData sheetId="1" refreshError="1"/>
    </sheetDataSet>
  </externalBook>
</externalLink>
</file>

<file path=xl/externalLinks/externalLink116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17.xml><?xml version="1.0" encoding="utf-8"?>
<externalLink xmlns="http://schemas.openxmlformats.org/spreadsheetml/2006/main">
  <externalBook xmlns:r="http://schemas.openxmlformats.org/officeDocument/2006/relationships" r:id="rId1">
    <sheetNames>
      <sheetName val="Control"/>
      <sheetName val="TOC"/>
      <sheetName val="Report"/>
      <sheetName val="Xaxis"/>
      <sheetName val="A"/>
      <sheetName val="B"/>
      <sheetName val="N"/>
      <sheetName val="H"/>
      <sheetName val="U"/>
      <sheetName val="V"/>
      <sheetName val="C"/>
      <sheetName val="D"/>
      <sheetName val="E"/>
      <sheetName val="F"/>
      <sheetName val="G"/>
      <sheetName val="K"/>
      <sheetName val="L"/>
      <sheetName val="M"/>
      <sheetName val="O"/>
      <sheetName val="P"/>
      <sheetName val="Q"/>
      <sheetName val="R"/>
      <sheetName val="S"/>
      <sheetName val="T"/>
      <sheetName val="W"/>
      <sheetName val="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8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19.xml><?xml version="1.0" encoding="utf-8"?>
<externalLink xmlns="http://schemas.openxmlformats.org/spreadsheetml/2006/main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rph (2)"/>
      <sheetName val="gVL"/>
      <sheetName val="dtoan"/>
      <sheetName val="dap"/>
      <sheetName val="dt-kphi"/>
      <sheetName val="bth-kphi"/>
      <sheetName val="gpmb"/>
      <sheetName val="dtoan -ctiet"/>
      <sheetName val="dt-kphi-iso-tong"/>
      <sheetName val="dt-kphi-iso-ctiet"/>
      <sheetName val="CRC"/>
      <sheetName val="GIATRI-DAILY"/>
      <sheetName val="NVBH KHAC"/>
      <sheetName val="NVBH HOAN"/>
      <sheetName val="TONKHODAILY"/>
      <sheetName val="XL4Test5"/>
      <sheetName val="gia"/>
      <sheetName val="PTDG"/>
      <sheetName val="sut&lt;100"/>
      <sheetName val="sut duong"/>
      <sheetName val="sut am"/>
      <sheetName val="bu lun"/>
      <sheetName val="xoi lo chan ke"/>
      <sheetName val="TH"/>
      <sheetName val="THKL"/>
      <sheetName val="GTXL"/>
      <sheetName val="TDT"/>
      <sheetName val="00000000"/>
      <sheetName val="10000000"/>
      <sheetName val="gvt"/>
      <sheetName val="ATGT"/>
      <sheetName val="DG-TH"/>
      <sheetName val="Tuong-chan"/>
      <sheetName val="Dau-cong"/>
      <sheetName val="dtoan (4)"/>
      <sheetName val="tmdtu"/>
      <sheetName val="Sheet3"/>
      <sheetName val="XL4Poppy"/>
      <sheetName val="nhan cong"/>
      <sheetName val="dt-kphi (2)"/>
      <sheetName val="dt-kphi-ctiet"/>
      <sheetName val="KluongKm2,4"/>
      <sheetName val="B.cao"/>
      <sheetName val="T.tiet"/>
      <sheetName val="T.N"/>
      <sheetName val="Congty"/>
      <sheetName val="VPPN"/>
      <sheetName val="XN74"/>
      <sheetName val="XN54"/>
      <sheetName val="XN33"/>
      <sheetName val="NK96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x"/>
      <sheetName val="XXXXXXX0"/>
      <sheetName val="XXXXXXX1"/>
      <sheetName val="20000000"/>
      <sheetName val="30000000"/>
      <sheetName val="Sheet2"/>
      <sheetName val="dn"/>
      <sheetName val="DU TOAN"/>
      <sheetName val="CHI TIET"/>
      <sheetName val="KLnt"/>
      <sheetName val="PHAN TICH"/>
      <sheetName val="TSCD DUNG CHUNG "/>
      <sheetName val="KHKHAUHAOTSCHUNG"/>
      <sheetName val="TSCDTOAN NHA MAY"/>
      <sheetName val="CPSXTOAN BO SP"/>
      <sheetName val="PBCPCHUNG CHO CAC DTUONG"/>
      <sheetName val="Sheet1"/>
      <sheetName val="YEU TO CONG"/>
      <sheetName val="TD 3DIEM"/>
      <sheetName val="TD 2DIEM"/>
      <sheetName val=""/>
      <sheetName val="XN79"/>
      <sheetName val="CTM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-pt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Sheet3 (2)"/>
      <sheetName val="dt-iphi"/>
      <sheetName val="`u lun"/>
      <sheetName val="tra-vat-lieu"/>
      <sheetName val="DGduong"/>
      <sheetName val="ctTBA"/>
      <sheetName val="TO HUNG"/>
      <sheetName val="CONGNHAN NE"/>
      <sheetName val="XINGUYEP"/>
      <sheetName val="TH331"/>
      <sheetName val="Piers of Main Fdyover (1)"/>
      <sheetName val="KKKKKKKK"/>
      <sheetName val="truc tie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</sheetDataSet>
  </externalBook>
</externalLink>
</file>

<file path=xl/externalLinks/externalLink120.xml><?xml version="1.0" encoding="utf-8"?>
<externalLink xmlns="http://schemas.openxmlformats.org/spreadsheetml/2006/main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"/>
      <sheetName val="KKKKKKKK"/>
      <sheetName val="PNT-QU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21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22.xml><?xml version="1.0" encoding="utf-8"?>
<externalLink xmlns="http://schemas.openxmlformats.org/spreadsheetml/2006/main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DI-ESTI"/>
      <sheetName val="gVL"/>
      <sheetName val="THCP"/>
      <sheetName val="BQT"/>
      <sheetName val="RG"/>
      <sheetName val="Sheet3"/>
      <sheetName val="BCVT"/>
      <sheetName val="BKHD"/>
      <sheetName val="XL4Poppy"/>
      <sheetName val="MTL$-INTER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N"/>
      <sheetName val="ND"/>
      <sheetName val="VL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DOAM0654CAS"/>
      <sheetName val="hold5"/>
      <sheetName val="hold6"/>
      <sheetName val="NEW-PANEL"/>
      <sheetName val="C_ngty"/>
      <sheetName val=""/>
      <sheetName val="tra-vat-lieu"/>
      <sheetName val="KKKKKKKK"/>
      <sheetName val="科目余额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</sheetDataSet>
  </externalBook>
</externalLink>
</file>

<file path=xl/externalLinks/externalLink123.xml><?xml version="1.0" encoding="utf-8"?>
<externalLink xmlns="http://schemas.openxmlformats.org/spreadsheetml/2006/main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24.xml><?xml version="1.0" encoding="utf-8"?>
<externalLink xmlns="http://schemas.openxmlformats.org/spreadsheetml/2006/main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KluongKm2,4"/>
      <sheetName val="B.cao"/>
      <sheetName val="T.tiet"/>
      <sheetName val="T.N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To trinh"/>
      <sheetName val="bang2"/>
      <sheetName val="coHoan"/>
      <sheetName val="Congty"/>
      <sheetName val="VPPN"/>
      <sheetName val="XN74"/>
      <sheetName val="XN54"/>
      <sheetName val="XN33"/>
      <sheetName val="NK9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C.     Lang"/>
      <sheetName val="XN79"/>
      <sheetName val="CTMT"/>
      <sheetName val="boHoan"/>
      <sheetName val="QL1A-QL1Q moi"/>
      <sheetName val="KH-Q1,Q2,01"/>
      <sheetName val="gVL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DG CAࡕ"/>
      <sheetName val="SL)NC-MB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HK1"/>
      <sheetName val="HK2"/>
      <sheetName val="CANAM"/>
      <sheetName val="dmuc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KluongKm2_x000c_4"/>
      <sheetName val="TK331D"/>
      <sheetName val="334 d"/>
      <sheetName val="BDCNH"/>
      <sheetName val="bcdtk"/>
      <sheetName val="BCDKTNH"/>
      <sheetName val="BCDKTTHUE"/>
      <sheetName val="tscd"/>
      <sheetName val="Tojg KLBS"/>
      <sheetName val="C.   ( Lang"/>
      <sheetName val="P_x000c_V"/>
      <sheetName val="DG "/>
      <sheetName val="TTDZ22"/>
      <sheetName val="Maumo)"/>
      <sheetName val="Tonchop"/>
      <sheetName val=""/>
      <sheetName val="KKKKKKKK"/>
      <sheetName val="KKKKKKKK (2)"/>
      <sheetName val="KluongKm2_x005f_x000c_4"/>
      <sheetName val="P_x005f_x000c_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</sheetDataSet>
  </externalBook>
</externalLink>
</file>

<file path=xl/externalLinks/externalLink125.xml><?xml version="1.0" encoding="utf-8"?>
<externalLink xmlns="http://schemas.openxmlformats.org/spreadsheetml/2006/main">
  <externalBook xmlns:r="http://schemas.openxmlformats.org/officeDocument/2006/relationships" r:id="rId1">
    <sheetNames>
      <sheetName val="Module4"/>
      <sheetName val="Module3"/>
      <sheetName val="TTDN"/>
      <sheetName val="CCONG"/>
      <sheetName val="NKC"/>
      <sheetName val="BCD"/>
      <sheetName val="BTHCT"/>
      <sheetName val="BCDKT"/>
      <sheetName val="NXTHH"/>
      <sheetName val="BKTT"/>
      <sheetName val="SKTCT"/>
      <sheetName val="BANRA"/>
      <sheetName val="MUAVAO"/>
      <sheetName val="TKTGTGT"/>
      <sheetName val="STK"/>
      <sheetName val="SKTCP"/>
      <sheetName val="SCTCN"/>
      <sheetName val="SCTHH"/>
      <sheetName val="SQTM"/>
      <sheetName val="GTSP"/>
      <sheetName val="SDHD"/>
      <sheetName val="NXTVT"/>
      <sheetName val="PTTC"/>
      <sheetName val="DHV"/>
      <sheetName val="KQKD"/>
      <sheetName val="NOPNS"/>
      <sheetName val="GTGT"/>
      <sheetName val="LCTT"/>
      <sheetName val="PB1562"/>
      <sheetName val="LUONG"/>
      <sheetName val="TSCD"/>
      <sheetName val="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26.xml><?xml version="1.0" encoding="utf-8"?>
<externalLink xmlns="http://schemas.openxmlformats.org/spreadsheetml/2006/main">
  <externalBook xmlns:r="http://schemas.openxmlformats.org/officeDocument/2006/relationships" r:id="rId1">
    <sheetNames>
      <sheetName val="Lkhuat-G3"/>
      <sheetName val="TL rieng"/>
      <sheetName val="CThep-G3"/>
      <sheetName val="CThep-G4 G4B G5"/>
      <sheetName val="Khuon nap"/>
      <sheetName val="Lkhuat-G4B"/>
      <sheetName val="CThep-G6"/>
      <sheetName val="CThep-G6 bo"/>
      <sheetName val="CThep-G3G4G4BG5G6 bosung"/>
      <sheetName val="Lkhuat-G6"/>
      <sheetName val="Lkhuat-G5"/>
      <sheetName val="LKhuat-G4"/>
      <sheetName val="CThep-G62"/>
      <sheetName val="CThep-GoiDem"/>
      <sheetName val="CThep-G3 c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7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8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DANH SACH"/>
      <sheetName val="Sheet1"/>
      <sheetName val="Sheet3"/>
      <sheetName val="00000000"/>
      <sheetName val="10000000"/>
      <sheetName val="VL,NC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Sheet5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Thuc thanh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THKP"/>
      <sheetName val="PHAN TICH`VAT TU"/>
      <sheetName val="GVT"/>
      <sheetName val="Tongke"/>
      <sheetName val="DO AM DT"/>
      <sheetName val="Sheet2"/>
      <sheetName val="Luong T1- 03"/>
      <sheetName val="Luong T2- 03"/>
      <sheetName val="Luong T3- 03"/>
      <sheetName val="MTP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ra-vat-lieu"/>
      <sheetName val="PTDG"/>
      <sheetName val="T.Tranh AnLoc"/>
      <sheetName val="T.Tranh LocNinh"/>
      <sheetName val="QL13"/>
      <sheetName val="Tonghop"/>
      <sheetName val="Tra_bang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F &gt;10_x0002_kg _x001f_Coát theùp naép möông"/>
      <sheetName val="ùp möông caùp_x0007_IA.3511)SX, gia c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30.xml><?xml version="1.0" encoding="utf-8"?>
<externalLink xmlns="http://schemas.openxmlformats.org/spreadsheetml/2006/main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Tra_bang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DTC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gVL"/>
      <sheetName val="px2,tb-t,"/>
      <sheetName val="NXT-rT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</sheetDataSet>
  </externalBook>
</externalLink>
</file>

<file path=xl/externalLinks/externalLink131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tra-vat-lieu"/>
      <sheetName val="bravo41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  <sheetName val="DOAM0654CAS"/>
      <sheetName val="hold5"/>
      <sheetName val="hold6"/>
      <sheetName val="gvl"/>
      <sheetName val="DTCT"/>
      <sheetName val="Tra_bang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32.xml><?xml version="1.0" encoding="utf-8"?>
<externalLink xmlns="http://schemas.openxmlformats.org/spreadsheetml/2006/main">
  <externalBook xmlns:r="http://schemas.openxmlformats.org/officeDocument/2006/relationships" r:id="rId1">
    <sheetNames>
      <sheetName val="DG3285"/>
    </sheetNames>
    <sheetDataSet>
      <sheetData sheetId="0" refreshError="1"/>
    </sheetDataSet>
  </externalBook>
</externalLink>
</file>

<file path=xl/externalLinks/externalLink133.xml><?xml version="1.0" encoding="utf-8"?>
<externalLink xmlns="http://schemas.openxmlformats.org/spreadsheetml/2006/main">
  <externalBook xmlns:r="http://schemas.openxmlformats.org/officeDocument/2006/relationships" r:id="rId1">
    <sheetNames>
      <sheetName val="Dinh nghia"/>
      <sheetName val="Huong dan"/>
      <sheetName val="HHTT"/>
      <sheetName val="Hinh thuc HTHH"/>
      <sheetName val="Bang phan tru TT 3 pha "/>
      <sheetName val="Bang phan tru TT 1 pha"/>
      <sheetName val="Bang phan tru HTDL"/>
      <sheetName val="Bang phan tru HTHH"/>
      <sheetName val="Liet ke vat tu DZTT 3 pha"/>
      <sheetName val="Liet ke vat tu DZTT 1 pha"/>
      <sheetName val="Liet ke vat tu DZHTDL"/>
      <sheetName val="Liet ke vat tu DZHTHH"/>
      <sheetName val="Tong ke 3 pha"/>
      <sheetName val="Liet ke 3 pha"/>
      <sheetName val="Liet ke HTDL"/>
      <sheetName val="Sheet1"/>
      <sheetName val="XL4Poppy"/>
      <sheetName val="Tong ke 3 pha PHU TAN"/>
      <sheetName val="Tong ke 3 pha AN PHU"/>
      <sheetName val="Liet ke 3 pha PHU TAN"/>
      <sheetName val="Liet ke 3 pha AN PHU"/>
      <sheetName val="00000000"/>
      <sheetName val="10000000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4.xml><?xml version="1.0" encoding="utf-8"?>
<externalLink xmlns="http://schemas.openxmlformats.org/spreadsheetml/2006/main">
  <externalBook xmlns:r="http://schemas.openxmlformats.org/officeDocument/2006/relationships" r:id="rId1">
    <sheetNames>
      <sheetName val="TDTKP"/>
      <sheetName val="DK-KH"/>
      <sheetName val="D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5.xml><?xml version="1.0" encoding="utf-8"?>
<externalLink xmlns="http://schemas.openxmlformats.org/spreadsheetml/2006/main">
  <externalBook xmlns:r="http://schemas.openxmlformats.org/officeDocument/2006/relationships" r:id="rId1">
    <sheetNames>
      <sheetName val="3月份账龄分析"/>
      <sheetName val="4月份账龄分析"/>
      <sheetName val="Sheet2"/>
      <sheetName val="Sheet3"/>
      <sheetName val="UFPrn200705080731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6.xml><?xml version="1.0" encoding="utf-8"?>
<externalLink xmlns="http://schemas.openxmlformats.org/spreadsheetml/2006/main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  <sheetName val="July 05 VA 12 mths"/>
      <sheetName val="giathanh1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7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A"/>
      <sheetName val="DGchitiet"/>
      <sheetName val="Gia vat tu"/>
      <sheetName val="XL4Poppy"/>
      <sheetName val="00000000"/>
      <sheetName val="XKTHANG0104"/>
      <sheetName val="NKTHANG0104"/>
      <sheetName val="Sheet1"/>
      <sheetName val="Ma KH"/>
      <sheetName val="chitiet"/>
      <sheetName val="tonghop"/>
      <sheetName val="Sheet3"/>
      <sheetName val="XL4Test5"/>
      <sheetName val="NL 2002"/>
      <sheetName val="HC"/>
      <sheetName val="NL"/>
      <sheetName val="NL 2003"/>
      <sheetName val="khong dat"/>
      <sheetName val="TD PKN"/>
      <sheetName val="10000000"/>
      <sheetName val="20000000"/>
      <sheetName val="SHIFT1102"/>
      <sheetName val="SHIFT1202"/>
      <sheetName val="Shift0103 (2)"/>
      <sheetName val="15-05-2003"/>
      <sheetName val="XXXXXXXX"/>
      <sheetName val="KPVC-BD "/>
      <sheetName val="CH3-TBA"/>
      <sheetName val="CH3-DZ"/>
      <sheetName val="CaMay"/>
      <sheetName val="DGiaT"/>
      <sheetName val="DGiaTN"/>
      <sheetName val="TT"/>
      <sheetName val="Gia thanh"/>
      <sheetName val=""/>
      <sheetName val="KKKKKKKK"/>
      <sheetName val="gV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8.xml><?xml version="1.0" encoding="utf-8"?>
<externalLink xmlns="http://schemas.openxmlformats.org/spreadsheetml/2006/main">
  <externalBook xmlns:r="http://schemas.openxmlformats.org/officeDocument/2006/relationships" r:id="rId1">
    <sheetNames>
      <sheetName val="p"/>
      <sheetName val="TM"/>
      <sheetName val="Tonghop"/>
      <sheetName val="TH-XL"/>
      <sheetName val="TH-thbi"/>
      <sheetName val="TH-khac"/>
      <sheetName val="Lai-XD"/>
      <sheetName val="TH-lapdien"/>
      <sheetName val="VL-dien"/>
      <sheetName val="DT-dien"/>
      <sheetName val="TH-TN"/>
      <sheetName val="DT-TN"/>
      <sheetName val="TH-XLapDZ"/>
      <sheetName val="VL-Dnchinh"/>
      <sheetName val="LapdienChinh"/>
      <sheetName val="THKP-XD-chinh"/>
      <sheetName val="DT-XD-chinh"/>
      <sheetName val="XD-chinh"/>
      <sheetName val="TH-tam"/>
      <sheetName val="VL-DnTam"/>
      <sheetName val="Lapdientam"/>
      <sheetName val="THKP-XD.tam"/>
      <sheetName val="DT-XD.tam"/>
      <sheetName val="XD.tam"/>
      <sheetName val="00000000"/>
      <sheetName val="00000001"/>
      <sheetName val="00000002"/>
      <sheetName val="00000003"/>
      <sheetName val="TH_X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39.xml><?xml version="1.0" encoding="utf-8"?>
<externalLink xmlns="http://schemas.openxmlformats.org/spreadsheetml/2006/main">
  <externalBook xmlns:r="http://schemas.openxmlformats.org/officeDocument/2006/relationships" r:id="rId1">
    <sheetNames>
      <sheetName val="CVC"/>
      <sheetName val="TVL"/>
      <sheetName val="ptdg"/>
      <sheetName val="DTCT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  <sheetName val="dtct cong"/>
      <sheetName val="NXT T.bi"/>
      <sheetName val="BC NXT phone"/>
      <sheetName val="KHAI THUE"/>
      <sheetName val="BC TH SD HOA DON"/>
      <sheetName val="Mua vào HD TT"/>
      <sheetName val="Mua vao 5%"/>
      <sheetName val="BK MUA VAO 10%"/>
      <sheetName val="BK BAN RA"/>
      <sheetName val="Thuc thanh"/>
      <sheetName val="THCT"/>
      <sheetName val="TT04"/>
      <sheetName val=""/>
      <sheetName val="KKKKKKKK"/>
      <sheetName val="phuluc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140.xml><?xml version="1.0" encoding="utf-8"?>
<externalLink xmlns="http://schemas.openxmlformats.org/spreadsheetml/2006/main">
  <externalBook xmlns:r="http://schemas.openxmlformats.org/officeDocument/2006/relationships" r:id="rId1">
    <sheetNames>
      <sheetName val="tong du toan"/>
      <sheetName val="dinh muc"/>
      <sheetName val=" muong cap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1.xml><?xml version="1.0" encoding="utf-8"?>
<externalLink xmlns="http://schemas.openxmlformats.org/spreadsheetml/2006/main">
  <externalBook xmlns:r="http://schemas.openxmlformats.org/officeDocument/2006/relationships" r:id="rId1">
    <sheetNames>
      <sheetName val="工場データ処理"/>
    </sheetNames>
    <definedNames>
      <definedName name="デｰタ年月"/>
      <definedName name="閉じる"/>
      <definedName name="選択_B517"/>
      <definedName name="選択_D510"/>
      <definedName name="選択_M32"/>
      <definedName name="選択_M95"/>
      <definedName name="選択_P30"/>
      <definedName name="選択_R34"/>
      <definedName name="選択_T32"/>
      <definedName name="選択_V01"/>
      <definedName name="選択_W32"/>
      <definedName name="選択_W33"/>
    </definedNames>
    <sheetDataSet>
      <sheetData sheetId="0" refreshError="1"/>
    </sheetDataSet>
  </externalBook>
</externalLink>
</file>

<file path=xl/externalLinks/externalLink14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43.xml><?xml version="1.0" encoding="utf-8"?>
<externalLink xmlns="http://schemas.openxmlformats.org/spreadsheetml/2006/main">
  <externalBook xmlns:r="http://schemas.openxmlformats.org/officeDocument/2006/relationships" r:id="rId1">
    <sheetNames>
      <sheetName val="月报"/>
      <sheetName val="1月报"/>
      <sheetName val="2月报"/>
      <sheetName val="3月报"/>
      <sheetName val="4月报"/>
      <sheetName val="5月报"/>
      <sheetName val="6月报"/>
      <sheetName val="7月报"/>
      <sheetName val="8月报"/>
      <sheetName val="9月报"/>
      <sheetName val="10月报"/>
      <sheetName val="11月报"/>
      <sheetName val="12月报"/>
      <sheetName val="汇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</sheetNames>
    <sheetDataSet>
      <sheetData sheetId="0" refreshError="1"/>
      <sheetData sheetId="1" refreshError="1"/>
    </sheetDataSet>
  </externalBook>
</externalLink>
</file>

<file path=xl/externalLinks/externalLink14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</sheetNames>
    <sheetDataSet>
      <sheetData sheetId="0" refreshError="1"/>
      <sheetData sheetId="1" refreshError="1"/>
    </sheetDataSet>
  </externalBook>
</externalLink>
</file>

<file path=xl/externalLinks/externalLink14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A01"/>
      <sheetName val="A02"/>
      <sheetName val="A03"/>
      <sheetName val="A04"/>
      <sheetName val="A05"/>
      <sheetName val="A06"/>
      <sheetName val="A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8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</sheetNames>
    <sheetDataSet>
      <sheetData sheetId="0" refreshError="1"/>
    </sheetDataSet>
  </externalBook>
</externalLink>
</file>

<file path=xl/externalLinks/externalLink149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</sheetNames>
    <sheetDataSet>
      <sheetData sheetId="0" refreshError="1"/>
    </sheetDataSet>
  </externalBook>
</externalLink>
</file>

<file path=xl/externalLinks/externalLink150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</sheetNames>
    <sheetDataSet>
      <sheetData sheetId="0" refreshError="1"/>
    </sheetDataSet>
  </externalBook>
</externalLink>
</file>

<file path=xl/externalLinks/externalLink15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5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3.xml><?xml version="1.0" encoding="utf-8"?>
<externalLink xmlns="http://schemas.openxmlformats.org/spreadsheetml/2006/main">
  <externalBook xmlns:r="http://schemas.openxmlformats.org/officeDocument/2006/relationships" r:id="rId1">
    <sheetNames>
      <sheetName val="管理图面1"/>
    </sheetNames>
    <sheetDataSet>
      <sheetData sheetId="0" refreshError="1"/>
    </sheetDataSet>
  </externalBook>
</externalLink>
</file>

<file path=xl/externalLinks/externalLink15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5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</sheetNames>
    <sheetDataSet>
      <sheetData sheetId="0" refreshError="1"/>
    </sheetDataSet>
  </externalBook>
</externalLink>
</file>

<file path=xl/externalLinks/externalLink156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</sheetNames>
    <sheetDataSet>
      <sheetData sheetId="0" refreshError="1"/>
    </sheetDataSet>
  </externalBook>
</externalLink>
</file>

<file path=xl/externalLinks/externalLink157.xml><?xml version="1.0" encoding="utf-8"?>
<externalLink xmlns="http://schemas.openxmlformats.org/spreadsheetml/2006/main">
  <externalBook xmlns:r="http://schemas.openxmlformats.org/officeDocument/2006/relationships" r:id="rId1">
    <sheetNames>
      <sheetName val="科目余额表"/>
      <sheetName val="科目余额表 (2)"/>
    </sheetNames>
    <sheetDataSet>
      <sheetData sheetId="0" refreshError="1"/>
      <sheetData sheetId="1" refreshError="1"/>
    </sheetDataSet>
  </externalBook>
</externalLink>
</file>

<file path=xl/externalLinks/externalLink15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59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</sheetNames>
    <sheetDataSet>
      <sheetData sheetId="0" refreshError="1"/>
      <sheetData sheetId="1" refreshError="1"/>
    </sheetDataSet>
  </externalBook>
</externalLink>
</file>

<file path=xl/externalLinks/externalLink16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</sheetNames>
    <sheetDataSet>
      <sheetData sheetId="0" refreshError="1"/>
      <sheetData sheetId="1" refreshError="1"/>
    </sheetDataSet>
  </externalBook>
</externalLink>
</file>

<file path=xl/externalLinks/externalLink161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</sheetNames>
    <sheetDataSet>
      <sheetData sheetId="0" refreshError="1"/>
    </sheetDataSet>
  </externalBook>
</externalLink>
</file>

<file path=xl/externalLinks/externalLink162.xml><?xml version="1.0" encoding="utf-8"?>
<externalLink xmlns="http://schemas.openxmlformats.org/spreadsheetml/2006/main">
  <externalBook xmlns:r="http://schemas.openxmlformats.org/officeDocument/2006/relationships" r:id="rId1">
    <sheetNames>
      <sheetName val="分析主表"/>
      <sheetName val="资料06年"/>
      <sheetName val="存货明细"/>
      <sheetName val="会计科目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3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</sheetNames>
    <sheetDataSet>
      <sheetData sheetId="0" refreshError="1"/>
    </sheetDataSet>
  </externalBook>
</externalLink>
</file>

<file path=xl/externalLinks/externalLink16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5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</sheetNames>
    <sheetDataSet>
      <sheetData sheetId="0" refreshError="1"/>
    </sheetDataSet>
  </externalBook>
</externalLink>
</file>

<file path=xl/externalLinks/externalLink16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16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</sheetNames>
    <sheetDataSet>
      <sheetData sheetId="0" refreshError="1"/>
      <sheetData sheetId="1" refreshError="1"/>
    </sheetDataSet>
  </externalBook>
</externalLink>
</file>

<file path=xl/externalLinks/externalLink168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23"/>
  <sheetViews>
    <sheetView workbookViewId="0">
      <selection activeCell="B13" sqref="B13"/>
    </sheetView>
  </sheetViews>
  <sheetFormatPr defaultColWidth="9" defaultRowHeight="14" outlineLevelCol="1"/>
  <cols>
    <col min="1" max="1" width="5.08333333333333" style="521" customWidth="1"/>
    <col min="2" max="2" width="69.3333333333333" style="521" customWidth="1"/>
    <col min="3" max="16384" width="9" style="521"/>
  </cols>
  <sheetData>
    <row r="1" ht="29.25" customHeight="1" spans="1:2">
      <c r="A1" s="522"/>
      <c r="B1" s="522"/>
    </row>
    <row r="2" ht="30" customHeight="1"/>
    <row r="3" ht="30" customHeight="1"/>
    <row r="4" ht="30" customHeight="1"/>
    <row r="5" ht="30" customHeight="1"/>
    <row r="6" ht="30" customHeight="1"/>
    <row r="7" ht="30" customHeight="1"/>
    <row r="8" ht="30" customHeight="1"/>
    <row r="9" ht="30" customHeight="1"/>
    <row r="10" ht="30" customHeight="1"/>
    <row r="11" ht="30" customHeight="1"/>
    <row r="12" ht="30" customHeight="1"/>
    <row r="13" ht="30" customHeight="1"/>
    <row r="14" ht="30" customHeight="1"/>
    <row r="15" ht="30" customHeight="1"/>
    <row r="16" ht="30" customHeight="1"/>
    <row r="17" ht="30" customHeight="1"/>
    <row r="18" ht="30" customHeight="1"/>
    <row r="19" ht="30" customHeight="1"/>
    <row r="20" s="520" customFormat="1" ht="30" customHeight="1"/>
    <row r="21" s="520" customFormat="1" ht="30" customHeight="1"/>
    <row r="22" s="520" customFormat="1" ht="30" customHeight="1"/>
    <row r="23" spans="1:2">
      <c r="A23" s="523"/>
      <c r="B23" s="523"/>
    </row>
  </sheetData>
  <mergeCells count="2">
    <mergeCell ref="A1:B1"/>
    <mergeCell ref="A23:B23"/>
  </mergeCells>
  <pageMargins left="0.75" right="0.75" top="0.788888888888889" bottom="0.2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E39"/>
  <sheetViews>
    <sheetView view="pageBreakPreview" zoomScaleNormal="100" workbookViewId="0">
      <selection activeCell="D9" sqref="D9"/>
    </sheetView>
  </sheetViews>
  <sheetFormatPr defaultColWidth="8.8" defaultRowHeight="15.5" outlineLevelCol="4"/>
  <cols>
    <col min="1" max="1" width="16.1" style="499" customWidth="1"/>
    <col min="2" max="2" width="13.5" style="440" customWidth="1"/>
    <col min="3" max="3" width="32" style="499" customWidth="1"/>
    <col min="4" max="4" width="8.8" style="500"/>
    <col min="5" max="5" width="9.8" style="501" customWidth="1"/>
    <col min="6" max="16384" width="8.8" style="440"/>
  </cols>
  <sheetData>
    <row r="1" s="497" customFormat="1" ht="18" customHeight="1" spans="1:5">
      <c r="A1" s="103" t="s">
        <v>0</v>
      </c>
      <c r="B1" s="103"/>
      <c r="C1" s="103"/>
      <c r="D1" s="502"/>
      <c r="E1" s="104"/>
    </row>
    <row r="2" s="497" customFormat="1" ht="30" customHeight="1" spans="1:5">
      <c r="A2" s="503" t="s">
        <v>1</v>
      </c>
      <c r="B2" s="503"/>
      <c r="C2" s="504"/>
      <c r="D2" s="505"/>
      <c r="E2" s="506"/>
    </row>
    <row r="3" s="498" customFormat="1" ht="20" customHeight="1" spans="1:5">
      <c r="A3" s="484" t="s">
        <v>2</v>
      </c>
      <c r="B3" s="484" t="s">
        <v>3</v>
      </c>
      <c r="C3" s="507" t="s">
        <v>4</v>
      </c>
      <c r="D3" s="484" t="s">
        <v>5</v>
      </c>
      <c r="E3" s="486"/>
    </row>
    <row r="4" s="498" customFormat="1" ht="20" customHeight="1" spans="1:5">
      <c r="A4" s="484"/>
      <c r="B4" s="484"/>
      <c r="C4" s="508"/>
      <c r="D4" s="484" t="s">
        <v>6</v>
      </c>
      <c r="E4" s="486" t="s">
        <v>7</v>
      </c>
    </row>
    <row r="5" ht="18" customHeight="1" spans="1:5">
      <c r="A5" s="69" t="s">
        <v>8</v>
      </c>
      <c r="B5" s="509" t="s">
        <v>9</v>
      </c>
      <c r="C5" s="128" t="s">
        <v>10</v>
      </c>
      <c r="D5" s="510">
        <v>259</v>
      </c>
      <c r="E5" s="511">
        <v>2.583</v>
      </c>
    </row>
    <row r="6" ht="18" customHeight="1" spans="1:5">
      <c r="A6" s="69"/>
      <c r="B6" s="509"/>
      <c r="C6" s="512" t="s">
        <v>11</v>
      </c>
      <c r="D6" s="513">
        <v>24</v>
      </c>
      <c r="E6" s="514">
        <v>0.2285</v>
      </c>
    </row>
    <row r="7" ht="18" customHeight="1" spans="1:5">
      <c r="A7" s="69" t="s">
        <v>12</v>
      </c>
      <c r="B7" s="509" t="s">
        <v>9</v>
      </c>
      <c r="C7" s="128" t="s">
        <v>10</v>
      </c>
      <c r="D7" s="513">
        <v>5617</v>
      </c>
      <c r="E7" s="514">
        <v>102.934</v>
      </c>
    </row>
    <row r="8" ht="18" customHeight="1" spans="1:5">
      <c r="A8" s="69"/>
      <c r="B8" s="509"/>
      <c r="C8" s="128" t="s">
        <v>11</v>
      </c>
      <c r="D8" s="513">
        <v>488</v>
      </c>
      <c r="E8" s="514">
        <v>9.0075</v>
      </c>
    </row>
    <row r="9" ht="18" customHeight="1" spans="1:5">
      <c r="A9" s="515" t="s">
        <v>13</v>
      </c>
      <c r="B9" s="353" t="s">
        <v>14</v>
      </c>
      <c r="C9" s="516"/>
      <c r="D9" s="487">
        <f>SUM(D5:D8)</f>
        <v>6388</v>
      </c>
      <c r="E9" s="511">
        <v>114.753</v>
      </c>
    </row>
    <row r="10" ht="18" customHeight="1" spans="1:5">
      <c r="A10" s="69" t="s">
        <v>12</v>
      </c>
      <c r="B10" s="509" t="s">
        <v>15</v>
      </c>
      <c r="C10" s="128" t="s">
        <v>10</v>
      </c>
      <c r="D10" s="510">
        <v>6646</v>
      </c>
      <c r="E10" s="511">
        <v>263.431</v>
      </c>
    </row>
    <row r="11" ht="18" customHeight="1" spans="1:5">
      <c r="A11" s="69"/>
      <c r="B11" s="509"/>
      <c r="C11" s="512" t="s">
        <v>11</v>
      </c>
      <c r="D11" s="510">
        <v>475</v>
      </c>
      <c r="E11" s="511">
        <v>18.768</v>
      </c>
    </row>
    <row r="12" ht="18" customHeight="1" spans="1:5">
      <c r="A12" s="353" t="s">
        <v>16</v>
      </c>
      <c r="B12" s="509"/>
      <c r="C12" s="128" t="s">
        <v>10</v>
      </c>
      <c r="D12" s="510">
        <v>15518</v>
      </c>
      <c r="E12" s="511">
        <v>155.32</v>
      </c>
    </row>
    <row r="13" ht="18" customHeight="1" spans="1:5">
      <c r="A13" s="69"/>
      <c r="B13" s="509"/>
      <c r="C13" s="128" t="s">
        <v>11</v>
      </c>
      <c r="D13" s="510">
        <v>1292</v>
      </c>
      <c r="E13" s="511">
        <v>11.1365</v>
      </c>
    </row>
    <row r="14" ht="18" customHeight="1" spans="1:5">
      <c r="A14" s="127" t="s">
        <v>17</v>
      </c>
      <c r="B14" s="353" t="s">
        <v>14</v>
      </c>
      <c r="C14" s="75"/>
      <c r="D14" s="487">
        <f>SUM(D10:D13)</f>
        <v>23931</v>
      </c>
      <c r="E14" s="511">
        <v>448.6555</v>
      </c>
    </row>
    <row r="15" ht="18" customHeight="1" spans="1:5">
      <c r="A15" s="353" t="s">
        <v>18</v>
      </c>
      <c r="B15" s="353" t="s">
        <v>19</v>
      </c>
      <c r="C15" s="76" t="s">
        <v>20</v>
      </c>
      <c r="D15" s="487">
        <v>257</v>
      </c>
      <c r="E15" s="511">
        <v>1.772</v>
      </c>
    </row>
    <row r="16" ht="18" customHeight="1" spans="1:5">
      <c r="A16" s="69"/>
      <c r="B16" s="69"/>
      <c r="C16" s="76" t="s">
        <v>21</v>
      </c>
      <c r="D16" s="487">
        <v>3078</v>
      </c>
      <c r="E16" s="511">
        <v>21.08</v>
      </c>
    </row>
    <row r="17" ht="18" customHeight="1" spans="1:5">
      <c r="A17" s="127" t="s">
        <v>22</v>
      </c>
      <c r="B17" s="353" t="s">
        <v>14</v>
      </c>
      <c r="C17" s="75"/>
      <c r="D17" s="487">
        <f>SUM(D15:D16)</f>
        <v>3335</v>
      </c>
      <c r="E17" s="511">
        <v>22.852</v>
      </c>
    </row>
    <row r="18" ht="18" customHeight="1" spans="1:5">
      <c r="A18" s="353" t="s">
        <v>18</v>
      </c>
      <c r="B18" s="353" t="s">
        <v>23</v>
      </c>
      <c r="C18" s="128" t="s">
        <v>10</v>
      </c>
      <c r="D18" s="487">
        <v>73070</v>
      </c>
      <c r="E18" s="511">
        <v>2205.3709</v>
      </c>
    </row>
    <row r="19" ht="18" customHeight="1" spans="1:5">
      <c r="A19" s="69"/>
      <c r="B19" s="69"/>
      <c r="C19" s="128" t="s">
        <v>11</v>
      </c>
      <c r="D19" s="487">
        <v>3973</v>
      </c>
      <c r="E19" s="511">
        <v>116.946</v>
      </c>
    </row>
    <row r="20" ht="18" customHeight="1" spans="1:5">
      <c r="A20" s="127" t="s">
        <v>24</v>
      </c>
      <c r="B20" s="353" t="s">
        <v>14</v>
      </c>
      <c r="C20" s="75"/>
      <c r="D20" s="489">
        <f>SUM(D18:D19)</f>
        <v>77043</v>
      </c>
      <c r="E20" s="514">
        <v>2322.3169</v>
      </c>
    </row>
    <row r="21" ht="18" customHeight="1" spans="1:5">
      <c r="A21" s="353" t="s">
        <v>25</v>
      </c>
      <c r="B21" s="353" t="s">
        <v>26</v>
      </c>
      <c r="C21" s="128" t="s">
        <v>10</v>
      </c>
      <c r="D21" s="487">
        <v>6559</v>
      </c>
      <c r="E21" s="511">
        <v>307.8535</v>
      </c>
    </row>
    <row r="22" ht="18" customHeight="1" spans="1:5">
      <c r="A22" s="69"/>
      <c r="B22" s="69"/>
      <c r="C22" s="77" t="s">
        <v>27</v>
      </c>
      <c r="D22" s="487">
        <v>482</v>
      </c>
      <c r="E22" s="511">
        <v>21.93</v>
      </c>
    </row>
    <row r="23" ht="18" customHeight="1" spans="1:5">
      <c r="A23" s="69"/>
      <c r="B23" s="428" t="s">
        <v>28</v>
      </c>
      <c r="C23" s="128" t="s">
        <v>10</v>
      </c>
      <c r="D23" s="510">
        <v>49515</v>
      </c>
      <c r="E23" s="511">
        <v>2288.392</v>
      </c>
    </row>
    <row r="24" ht="18" customHeight="1" spans="1:5">
      <c r="A24" s="69"/>
      <c r="B24" s="509"/>
      <c r="C24" s="128" t="s">
        <v>11</v>
      </c>
      <c r="D24" s="510">
        <v>3246</v>
      </c>
      <c r="E24" s="511">
        <v>144.896</v>
      </c>
    </row>
    <row r="25" ht="18" customHeight="1" spans="1:5">
      <c r="A25" s="127" t="s">
        <v>25</v>
      </c>
      <c r="B25" s="353" t="s">
        <v>14</v>
      </c>
      <c r="C25" s="75"/>
      <c r="D25" s="489">
        <f>SUM(D21:D24)</f>
        <v>59802</v>
      </c>
      <c r="E25" s="514">
        <v>2763.0715</v>
      </c>
    </row>
    <row r="26" ht="18" customHeight="1" spans="1:5">
      <c r="A26" s="353" t="s">
        <v>29</v>
      </c>
      <c r="B26" s="69"/>
      <c r="C26" s="75" t="s">
        <v>30</v>
      </c>
      <c r="D26" s="489">
        <v>506</v>
      </c>
      <c r="E26" s="511">
        <v>1.4665</v>
      </c>
    </row>
    <row r="27" ht="18" customHeight="1" spans="1:5">
      <c r="A27" s="127" t="s">
        <v>29</v>
      </c>
      <c r="B27" s="353" t="s">
        <v>14</v>
      </c>
      <c r="C27" s="75"/>
      <c r="D27" s="489">
        <f>SUM(D26:D26)</f>
        <v>506</v>
      </c>
      <c r="E27" s="514">
        <v>1.4665</v>
      </c>
    </row>
    <row r="28" ht="18" customHeight="1" spans="1:5">
      <c r="A28" s="353" t="s">
        <v>31</v>
      </c>
      <c r="B28" s="69"/>
      <c r="C28" s="75" t="s">
        <v>30</v>
      </c>
      <c r="D28" s="489">
        <v>518</v>
      </c>
      <c r="E28" s="511">
        <v>3.2785</v>
      </c>
    </row>
    <row r="29" ht="18" customHeight="1" spans="1:5">
      <c r="A29" s="127" t="s">
        <v>31</v>
      </c>
      <c r="B29" s="353" t="s">
        <v>14</v>
      </c>
      <c r="C29" s="75"/>
      <c r="D29" s="489">
        <f>SUM(D28:D28)</f>
        <v>518</v>
      </c>
      <c r="E29" s="514">
        <v>3.2785</v>
      </c>
    </row>
    <row r="30" ht="18" customHeight="1" spans="1:5">
      <c r="A30" s="353" t="s">
        <v>32</v>
      </c>
      <c r="B30" s="353" t="s">
        <v>33</v>
      </c>
      <c r="C30" s="128" t="s">
        <v>10</v>
      </c>
      <c r="D30" s="487">
        <v>244</v>
      </c>
      <c r="E30" s="511">
        <v>8.864</v>
      </c>
    </row>
    <row r="31" ht="18" customHeight="1" spans="1:5">
      <c r="A31" s="69"/>
      <c r="B31" s="69"/>
      <c r="C31" s="128" t="s">
        <v>11</v>
      </c>
      <c r="D31" s="487">
        <v>33</v>
      </c>
      <c r="E31" s="511">
        <v>1.253</v>
      </c>
    </row>
    <row r="32" ht="18" customHeight="1" spans="1:5">
      <c r="A32" s="69"/>
      <c r="B32" s="353" t="s">
        <v>34</v>
      </c>
      <c r="C32" s="76" t="s">
        <v>21</v>
      </c>
      <c r="D32" s="487">
        <v>8589</v>
      </c>
      <c r="E32" s="511">
        <v>68.698</v>
      </c>
    </row>
    <row r="33" ht="18" customHeight="1" spans="1:5">
      <c r="A33" s="69"/>
      <c r="B33" s="69"/>
      <c r="C33" s="76" t="s">
        <v>20</v>
      </c>
      <c r="D33" s="487">
        <v>979</v>
      </c>
      <c r="E33" s="511">
        <v>7.8725</v>
      </c>
    </row>
    <row r="34" ht="18" customHeight="1" spans="1:5">
      <c r="A34" s="69"/>
      <c r="B34" s="353" t="s">
        <v>35</v>
      </c>
      <c r="C34" s="75" t="s">
        <v>30</v>
      </c>
      <c r="D34" s="489">
        <v>311</v>
      </c>
      <c r="E34" s="511">
        <v>11.5505</v>
      </c>
    </row>
    <row r="35" ht="18" customHeight="1" spans="1:5">
      <c r="A35" s="69"/>
      <c r="B35" s="69"/>
      <c r="C35" s="75" t="s">
        <v>36</v>
      </c>
      <c r="D35" s="489">
        <v>35</v>
      </c>
      <c r="E35" s="511">
        <v>1.359</v>
      </c>
    </row>
    <row r="36" ht="18" customHeight="1" spans="1:5">
      <c r="A36" s="69"/>
      <c r="B36" s="517" t="s">
        <v>37</v>
      </c>
      <c r="C36" s="75" t="s">
        <v>30</v>
      </c>
      <c r="D36" s="487">
        <v>8900</v>
      </c>
      <c r="E36" s="511">
        <v>287.072</v>
      </c>
    </row>
    <row r="37" ht="18" customHeight="1" spans="1:5">
      <c r="A37" s="69"/>
      <c r="B37" s="86"/>
      <c r="C37" s="75" t="s">
        <v>36</v>
      </c>
      <c r="D37" s="487">
        <v>1014</v>
      </c>
      <c r="E37" s="511">
        <v>32.8735</v>
      </c>
    </row>
    <row r="38" ht="18" customHeight="1" spans="1:5">
      <c r="A38" s="127" t="s">
        <v>32</v>
      </c>
      <c r="B38" s="353" t="s">
        <v>14</v>
      </c>
      <c r="C38" s="75"/>
      <c r="D38" s="489">
        <f>SUM(D30:D37)</f>
        <v>20105</v>
      </c>
      <c r="E38" s="514">
        <v>419.5425</v>
      </c>
    </row>
    <row r="39" ht="18" customHeight="1" spans="1:5">
      <c r="A39" s="23" t="s">
        <v>38</v>
      </c>
      <c r="B39" s="469"/>
      <c r="C39" s="518"/>
      <c r="D39" s="494">
        <f>D9+D14+D17+D20+D25+D27+D29+D38</f>
        <v>191628</v>
      </c>
      <c r="E39" s="519">
        <f>E9+E14+E17+E20+E25+E27+E29+E38</f>
        <v>6095.9364</v>
      </c>
    </row>
  </sheetData>
  <mergeCells count="35">
    <mergeCell ref="A1:E1"/>
    <mergeCell ref="A2:E2"/>
    <mergeCell ref="D3:E3"/>
    <mergeCell ref="B9:C9"/>
    <mergeCell ref="B14:C14"/>
    <mergeCell ref="B17:C17"/>
    <mergeCell ref="B20:C20"/>
    <mergeCell ref="B25:C25"/>
    <mergeCell ref="B27:C27"/>
    <mergeCell ref="B29:C29"/>
    <mergeCell ref="B38:C38"/>
    <mergeCell ref="A39:C39"/>
    <mergeCell ref="A3:A4"/>
    <mergeCell ref="A5:A6"/>
    <mergeCell ref="A7:A8"/>
    <mergeCell ref="A10:A11"/>
    <mergeCell ref="A12:A13"/>
    <mergeCell ref="A15:A16"/>
    <mergeCell ref="A18:A19"/>
    <mergeCell ref="A21:A24"/>
    <mergeCell ref="A30:A37"/>
    <mergeCell ref="B3:B4"/>
    <mergeCell ref="B5:B6"/>
    <mergeCell ref="B7:B8"/>
    <mergeCell ref="B10:B11"/>
    <mergeCell ref="B12:B13"/>
    <mergeCell ref="B15:B16"/>
    <mergeCell ref="B18:B19"/>
    <mergeCell ref="B21:B22"/>
    <mergeCell ref="B23:B24"/>
    <mergeCell ref="B30:B31"/>
    <mergeCell ref="B32:B33"/>
    <mergeCell ref="B34:B35"/>
    <mergeCell ref="B36:B37"/>
    <mergeCell ref="C3:C4"/>
  </mergeCells>
  <pageMargins left="0.751388888888889" right="0.751388888888889" top="0.472222222222222" bottom="0.472222222222222" header="0.354166666666667" footer="0.0388888888888889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46"/>
  <sheetViews>
    <sheetView topLeftCell="A8" workbookViewId="0">
      <selection activeCell="C49" sqref="C49"/>
    </sheetView>
  </sheetViews>
  <sheetFormatPr defaultColWidth="9" defaultRowHeight="15" outlineLevelCol="4"/>
  <cols>
    <col min="1" max="1" width="17.625" style="40" customWidth="1"/>
    <col min="2" max="2" width="16.875" style="40" customWidth="1"/>
    <col min="3" max="3" width="33.75" style="40" customWidth="1"/>
    <col min="4" max="4" width="13.875" style="40" customWidth="1"/>
    <col min="5" max="5" width="14.625" style="40" customWidth="1"/>
    <col min="6" max="16384" width="9" style="40"/>
  </cols>
  <sheetData>
    <row r="1" spans="1:5">
      <c r="A1" s="479" t="s">
        <v>0</v>
      </c>
      <c r="B1" s="480"/>
      <c r="C1" s="480"/>
      <c r="D1" s="480"/>
      <c r="E1" s="481"/>
    </row>
    <row r="2" ht="26" customHeight="1" spans="1:5">
      <c r="A2" s="482" t="s">
        <v>39</v>
      </c>
      <c r="B2" s="482"/>
      <c r="C2" s="482"/>
      <c r="D2" s="482"/>
      <c r="E2" s="483"/>
    </row>
    <row r="3" ht="18" customHeight="1" spans="1:5">
      <c r="A3" s="484" t="s">
        <v>2</v>
      </c>
      <c r="B3" s="484" t="s">
        <v>40</v>
      </c>
      <c r="C3" s="485" t="s">
        <v>41</v>
      </c>
      <c r="D3" s="484" t="s">
        <v>5</v>
      </c>
      <c r="E3" s="486"/>
    </row>
    <row r="4" ht="18" hidden="1" customHeight="1" spans="1:5">
      <c r="A4" s="69" t="s">
        <v>8</v>
      </c>
      <c r="B4" s="69" t="s">
        <v>9</v>
      </c>
      <c r="C4" s="72" t="s">
        <v>42</v>
      </c>
      <c r="D4" s="487">
        <v>232</v>
      </c>
      <c r="E4" s="488">
        <v>2.336</v>
      </c>
    </row>
    <row r="5" ht="18" customHeight="1" spans="1:5">
      <c r="A5" s="69"/>
      <c r="B5" s="69"/>
      <c r="C5" s="72" t="s">
        <v>43</v>
      </c>
      <c r="D5" s="489">
        <v>68</v>
      </c>
      <c r="E5" s="490">
        <v>0.678</v>
      </c>
    </row>
    <row r="6" ht="18" hidden="1" customHeight="1" spans="1:5">
      <c r="A6" s="69"/>
      <c r="B6" s="69"/>
      <c r="C6" s="72" t="s">
        <v>44</v>
      </c>
      <c r="D6" s="489">
        <v>6</v>
      </c>
      <c r="E6" s="490">
        <v>0.063</v>
      </c>
    </row>
    <row r="7" ht="18" hidden="1" customHeight="1" spans="1:5">
      <c r="A7" s="69" t="s">
        <v>12</v>
      </c>
      <c r="B7" s="69" t="s">
        <v>9</v>
      </c>
      <c r="C7" s="122" t="s">
        <v>42</v>
      </c>
      <c r="D7" s="489">
        <v>4449</v>
      </c>
      <c r="E7" s="490">
        <v>81.3765</v>
      </c>
    </row>
    <row r="8" ht="18" customHeight="1" spans="1:5">
      <c r="A8" s="69"/>
      <c r="B8" s="69"/>
      <c r="C8" s="122" t="s">
        <v>43</v>
      </c>
      <c r="D8" s="489">
        <v>1547</v>
      </c>
      <c r="E8" s="490">
        <v>28.1475</v>
      </c>
    </row>
    <row r="9" ht="18" hidden="1" customHeight="1" spans="1:5">
      <c r="A9" s="69"/>
      <c r="B9" s="69"/>
      <c r="C9" s="122" t="s">
        <v>44</v>
      </c>
      <c r="D9" s="489">
        <v>131</v>
      </c>
      <c r="E9" s="490">
        <v>2.4455</v>
      </c>
    </row>
    <row r="10" ht="18" hidden="1" customHeight="1" spans="1:5">
      <c r="A10" s="69" t="s">
        <v>45</v>
      </c>
      <c r="B10" s="69" t="s">
        <v>15</v>
      </c>
      <c r="C10" s="122" t="s">
        <v>42</v>
      </c>
      <c r="D10" s="487">
        <v>3888</v>
      </c>
      <c r="E10" s="488">
        <v>147.194</v>
      </c>
    </row>
    <row r="11" ht="18" customHeight="1" spans="1:5">
      <c r="A11" s="69"/>
      <c r="B11" s="69"/>
      <c r="C11" s="122" t="s">
        <v>43</v>
      </c>
      <c r="D11" s="487">
        <v>1546</v>
      </c>
      <c r="E11" s="488">
        <v>60.959</v>
      </c>
    </row>
    <row r="12" ht="18" hidden="1" customHeight="1" spans="1:5">
      <c r="A12" s="69"/>
      <c r="B12" s="69"/>
      <c r="C12" s="122" t="s">
        <v>44</v>
      </c>
      <c r="D12" s="487">
        <v>145</v>
      </c>
      <c r="E12" s="488">
        <v>5.706</v>
      </c>
    </row>
    <row r="13" ht="18" hidden="1" customHeight="1" spans="1:5">
      <c r="A13" s="491" t="s">
        <v>46</v>
      </c>
      <c r="B13" s="69"/>
      <c r="C13" s="122" t="s">
        <v>42</v>
      </c>
      <c r="D13" s="487">
        <v>2865</v>
      </c>
      <c r="E13" s="488">
        <v>35.46</v>
      </c>
    </row>
    <row r="14" ht="18" customHeight="1" spans="1:5">
      <c r="A14" s="69"/>
      <c r="B14" s="69"/>
      <c r="C14" s="122" t="s">
        <v>43</v>
      </c>
      <c r="D14" s="487">
        <v>1978</v>
      </c>
      <c r="E14" s="488">
        <v>17.212</v>
      </c>
    </row>
    <row r="15" ht="18" hidden="1" customHeight="1" spans="1:5">
      <c r="A15" s="69"/>
      <c r="B15" s="69"/>
      <c r="C15" s="122" t="s">
        <v>44</v>
      </c>
      <c r="D15" s="487">
        <v>110</v>
      </c>
      <c r="E15" s="488">
        <v>1.428</v>
      </c>
    </row>
    <row r="16" ht="18" hidden="1" customHeight="1" spans="1:5">
      <c r="A16" s="491" t="s">
        <v>47</v>
      </c>
      <c r="B16" s="491" t="s">
        <v>48</v>
      </c>
      <c r="C16" s="122" t="s">
        <v>42</v>
      </c>
      <c r="D16" s="487">
        <v>2582</v>
      </c>
      <c r="E16" s="488">
        <v>17.087</v>
      </c>
    </row>
    <row r="17" ht="18" customHeight="1" spans="1:5">
      <c r="A17" s="69"/>
      <c r="B17" s="69"/>
      <c r="C17" s="122" t="s">
        <v>43</v>
      </c>
      <c r="D17" s="487">
        <v>2412</v>
      </c>
      <c r="E17" s="488">
        <v>16.367</v>
      </c>
    </row>
    <row r="18" ht="18" hidden="1" customHeight="1" spans="1:5">
      <c r="A18" s="69"/>
      <c r="B18" s="69"/>
      <c r="C18" s="122" t="s">
        <v>44</v>
      </c>
      <c r="D18" s="487">
        <v>75</v>
      </c>
      <c r="E18" s="488">
        <v>0.477</v>
      </c>
    </row>
    <row r="19" ht="18" hidden="1" customHeight="1" spans="1:5">
      <c r="A19" s="491" t="s">
        <v>47</v>
      </c>
      <c r="B19" s="491" t="s">
        <v>23</v>
      </c>
      <c r="C19" s="122" t="s">
        <v>42</v>
      </c>
      <c r="D19" s="487">
        <v>30734</v>
      </c>
      <c r="E19" s="488">
        <v>900.802</v>
      </c>
    </row>
    <row r="20" ht="18" customHeight="1" spans="1:5">
      <c r="A20" s="69"/>
      <c r="B20" s="69"/>
      <c r="C20" s="122" t="s">
        <v>43</v>
      </c>
      <c r="D20" s="487">
        <v>14154</v>
      </c>
      <c r="E20" s="488">
        <v>421.157</v>
      </c>
    </row>
    <row r="21" ht="18" hidden="1" customHeight="1" spans="1:5">
      <c r="A21" s="69"/>
      <c r="B21" s="69"/>
      <c r="C21" s="122" t="s">
        <v>44</v>
      </c>
      <c r="D21" s="487">
        <v>816</v>
      </c>
      <c r="E21" s="488">
        <v>23.958</v>
      </c>
    </row>
    <row r="22" ht="18" hidden="1" customHeight="1" spans="1:5">
      <c r="A22" s="491" t="s">
        <v>49</v>
      </c>
      <c r="B22" s="491" t="s">
        <v>50</v>
      </c>
      <c r="C22" s="76" t="s">
        <v>21</v>
      </c>
      <c r="D22" s="487">
        <v>2190</v>
      </c>
      <c r="E22" s="488">
        <v>105.514</v>
      </c>
    </row>
    <row r="23" ht="18" customHeight="1" spans="1:5">
      <c r="A23" s="69"/>
      <c r="B23" s="69"/>
      <c r="C23" s="76" t="s">
        <v>51</v>
      </c>
      <c r="D23" s="487">
        <v>1398</v>
      </c>
      <c r="E23" s="488">
        <v>75.8635</v>
      </c>
    </row>
    <row r="24" ht="18" hidden="1" customHeight="1" spans="1:5">
      <c r="A24" s="69"/>
      <c r="B24" s="69"/>
      <c r="C24" s="76" t="s">
        <v>52</v>
      </c>
      <c r="D24" s="487">
        <v>130</v>
      </c>
      <c r="E24" s="488">
        <v>6.3015</v>
      </c>
    </row>
    <row r="25" ht="18" hidden="1" customHeight="1" spans="1:5">
      <c r="A25" s="69"/>
      <c r="B25" s="491" t="s">
        <v>53</v>
      </c>
      <c r="C25" s="76" t="s">
        <v>21</v>
      </c>
      <c r="D25" s="487">
        <v>14879</v>
      </c>
      <c r="E25" s="488">
        <v>683.437</v>
      </c>
    </row>
    <row r="26" ht="18" customHeight="1" spans="1:5">
      <c r="A26" s="69"/>
      <c r="B26" s="69"/>
      <c r="C26" s="76" t="s">
        <v>51</v>
      </c>
      <c r="D26" s="487">
        <v>10550</v>
      </c>
      <c r="E26" s="488">
        <v>492.9675</v>
      </c>
    </row>
    <row r="27" ht="18" hidden="1" customHeight="1" spans="1:5">
      <c r="A27" s="69"/>
      <c r="B27" s="69"/>
      <c r="C27" s="76" t="s">
        <v>52</v>
      </c>
      <c r="D27" s="487">
        <v>730</v>
      </c>
      <c r="E27" s="488">
        <v>33.916</v>
      </c>
    </row>
    <row r="28" ht="18" hidden="1" customHeight="1" spans="1:5">
      <c r="A28" s="491" t="s">
        <v>54</v>
      </c>
      <c r="B28" s="469"/>
      <c r="C28" s="69"/>
      <c r="D28" s="489"/>
      <c r="E28" s="488"/>
    </row>
    <row r="29" ht="18" hidden="1" customHeight="1" spans="1:5">
      <c r="A29" s="492" t="s">
        <v>55</v>
      </c>
      <c r="B29" s="493" t="s">
        <v>56</v>
      </c>
      <c r="C29" s="469"/>
      <c r="D29" s="494">
        <f t="shared" ref="D29:D33" si="0">SUM(D28:D28)</f>
        <v>0</v>
      </c>
      <c r="E29" s="495">
        <f t="shared" ref="E29:E33" si="1">SUM(E28:E28)</f>
        <v>0</v>
      </c>
    </row>
    <row r="30" ht="18" hidden="1" customHeight="1" spans="1:5">
      <c r="A30" s="491" t="s">
        <v>57</v>
      </c>
      <c r="B30" s="69"/>
      <c r="C30" s="69"/>
      <c r="D30" s="489"/>
      <c r="E30" s="488"/>
    </row>
    <row r="31" ht="18" hidden="1" customHeight="1" spans="1:5">
      <c r="A31" s="492" t="s">
        <v>57</v>
      </c>
      <c r="B31" s="493" t="s">
        <v>56</v>
      </c>
      <c r="C31" s="469"/>
      <c r="D31" s="494">
        <f t="shared" si="0"/>
        <v>0</v>
      </c>
      <c r="E31" s="495">
        <f t="shared" si="1"/>
        <v>0</v>
      </c>
    </row>
    <row r="32" ht="18" hidden="1" customHeight="1" spans="1:5">
      <c r="A32" s="491" t="s">
        <v>58</v>
      </c>
      <c r="B32" s="69"/>
      <c r="C32" s="69"/>
      <c r="D32" s="489"/>
      <c r="E32" s="488"/>
    </row>
    <row r="33" ht="18" hidden="1" customHeight="1" spans="1:5">
      <c r="A33" s="492" t="s">
        <v>58</v>
      </c>
      <c r="B33" s="493" t="s">
        <v>56</v>
      </c>
      <c r="C33" s="469"/>
      <c r="D33" s="494">
        <f t="shared" si="0"/>
        <v>0</v>
      </c>
      <c r="E33" s="495">
        <f t="shared" si="1"/>
        <v>0</v>
      </c>
    </row>
    <row r="34" ht="18" hidden="1" customHeight="1" spans="1:5">
      <c r="A34" s="491" t="s">
        <v>59</v>
      </c>
      <c r="B34" s="491" t="s">
        <v>60</v>
      </c>
      <c r="C34" s="76" t="s">
        <v>21</v>
      </c>
      <c r="D34" s="487">
        <v>79</v>
      </c>
      <c r="E34" s="488">
        <v>2.991</v>
      </c>
    </row>
    <row r="35" ht="18" customHeight="1" spans="1:5">
      <c r="A35" s="69"/>
      <c r="B35" s="69"/>
      <c r="C35" s="76" t="s">
        <v>51</v>
      </c>
      <c r="D35" s="487">
        <v>188</v>
      </c>
      <c r="E35" s="488">
        <v>6.9455</v>
      </c>
    </row>
    <row r="36" ht="18" hidden="1" customHeight="1" spans="1:5">
      <c r="A36" s="69"/>
      <c r="B36" s="69"/>
      <c r="C36" s="76" t="s">
        <v>52</v>
      </c>
      <c r="D36" s="487">
        <v>19</v>
      </c>
      <c r="E36" s="488">
        <v>0.676</v>
      </c>
    </row>
    <row r="37" ht="18" hidden="1" customHeight="1" spans="1:5">
      <c r="A37" s="69"/>
      <c r="B37" s="491" t="s">
        <v>61</v>
      </c>
      <c r="C37" s="76" t="s">
        <v>21</v>
      </c>
      <c r="D37" s="487">
        <v>6676</v>
      </c>
      <c r="E37" s="488">
        <v>53.9515</v>
      </c>
    </row>
    <row r="38" ht="18" customHeight="1" spans="1:5">
      <c r="A38" s="69"/>
      <c r="B38" s="69"/>
      <c r="C38" s="76" t="s">
        <v>51</v>
      </c>
      <c r="D38" s="487">
        <v>7063</v>
      </c>
      <c r="E38" s="488">
        <v>56.042</v>
      </c>
    </row>
    <row r="39" ht="18" hidden="1" customHeight="1" spans="1:5">
      <c r="A39" s="69"/>
      <c r="B39" s="69"/>
      <c r="C39" s="76" t="s">
        <v>52</v>
      </c>
      <c r="D39" s="487">
        <v>285</v>
      </c>
      <c r="E39" s="488">
        <v>2.2285</v>
      </c>
    </row>
    <row r="40" ht="18" hidden="1" customHeight="1" spans="1:5">
      <c r="A40" s="69"/>
      <c r="B40" s="491" t="s">
        <v>62</v>
      </c>
      <c r="C40" s="76" t="s">
        <v>21</v>
      </c>
      <c r="D40" s="489">
        <v>143</v>
      </c>
      <c r="E40" s="488">
        <v>5.394</v>
      </c>
    </row>
    <row r="41" ht="18" customHeight="1" spans="1:5">
      <c r="A41" s="69"/>
      <c r="B41" s="69"/>
      <c r="C41" s="76" t="s">
        <v>51</v>
      </c>
      <c r="D41" s="489">
        <v>357</v>
      </c>
      <c r="E41" s="488">
        <v>13.5835</v>
      </c>
    </row>
    <row r="42" ht="18" hidden="1" customHeight="1" spans="1:5">
      <c r="A42" s="69"/>
      <c r="B42" s="69"/>
      <c r="C42" s="76" t="s">
        <v>52</v>
      </c>
      <c r="D42" s="489">
        <v>39</v>
      </c>
      <c r="E42" s="488">
        <v>1.4645</v>
      </c>
    </row>
    <row r="43" ht="18" hidden="1" customHeight="1" spans="1:5">
      <c r="A43" s="69"/>
      <c r="B43" s="496" t="s">
        <v>63</v>
      </c>
      <c r="C43" s="76" t="s">
        <v>21</v>
      </c>
      <c r="D43" s="487">
        <v>6819</v>
      </c>
      <c r="E43" s="488">
        <v>220.92</v>
      </c>
    </row>
    <row r="44" ht="18" customHeight="1" spans="1:5">
      <c r="A44" s="69"/>
      <c r="B44" s="86"/>
      <c r="C44" s="122" t="s">
        <v>43</v>
      </c>
      <c r="D44" s="487">
        <v>7420</v>
      </c>
      <c r="E44" s="488">
        <v>242.789</v>
      </c>
    </row>
    <row r="45" ht="18" hidden="1" customHeight="1" spans="1:5">
      <c r="A45" s="69"/>
      <c r="B45" s="86"/>
      <c r="C45" s="122" t="s">
        <v>44</v>
      </c>
      <c r="D45" s="487">
        <v>324</v>
      </c>
      <c r="E45" s="488">
        <v>11.022</v>
      </c>
    </row>
    <row r="46" spans="4:5">
      <c r="D46" s="40">
        <f>SUBTOTAL(9,D4:D45)</f>
        <v>48681</v>
      </c>
      <c r="E46" s="40">
        <f>SUBTOTAL(9,E4:E45)</f>
        <v>1432.7115</v>
      </c>
    </row>
  </sheetData>
  <autoFilter xmlns:etc="http://www.wps.cn/officeDocument/2017/etCustomData" ref="A3:E45" etc:filterBottomFollowUsedRange="0">
    <filterColumn colId="2">
      <customFilters>
        <customFilter operator="equal" val="汨罗万容报废汽车回收拆解有限公司"/>
      </customFilters>
    </filterColumn>
    <extLst/>
  </autoFilter>
  <mergeCells count="26">
    <mergeCell ref="A1:E1"/>
    <mergeCell ref="A2:E2"/>
    <mergeCell ref="D3:E3"/>
    <mergeCell ref="B29:C29"/>
    <mergeCell ref="B31:C31"/>
    <mergeCell ref="B33:C33"/>
    <mergeCell ref="A4:A6"/>
    <mergeCell ref="A7:A9"/>
    <mergeCell ref="A10:A12"/>
    <mergeCell ref="A13:A15"/>
    <mergeCell ref="A16:A18"/>
    <mergeCell ref="A19:A21"/>
    <mergeCell ref="A22:A27"/>
    <mergeCell ref="A34:A45"/>
    <mergeCell ref="B4:B6"/>
    <mergeCell ref="B7:B9"/>
    <mergeCell ref="B10:B12"/>
    <mergeCell ref="B13:B15"/>
    <mergeCell ref="B16:B18"/>
    <mergeCell ref="B19:B21"/>
    <mergeCell ref="B22:B24"/>
    <mergeCell ref="B25:B27"/>
    <mergeCell ref="B34:B36"/>
    <mergeCell ref="B37:B39"/>
    <mergeCell ref="B40:B42"/>
    <mergeCell ref="B43:B4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M76"/>
  <sheetViews>
    <sheetView view="pageBreakPreview" zoomScaleNormal="75" workbookViewId="0">
      <selection activeCell="A6" sqref="A6:M6"/>
    </sheetView>
  </sheetViews>
  <sheetFormatPr defaultColWidth="9" defaultRowHeight="13"/>
  <cols>
    <col min="1" max="1" width="8.5" style="374" customWidth="1"/>
    <col min="2" max="2" width="13.4166666666667" style="374" customWidth="1"/>
    <col min="3" max="3" width="10.4166666666667" style="375" customWidth="1"/>
    <col min="4" max="6" width="10.75" style="376" customWidth="1"/>
    <col min="7" max="8" width="10.75" style="377" customWidth="1"/>
    <col min="9" max="9" width="9.33333333333333" style="378" customWidth="1"/>
    <col min="10" max="10" width="13.5833333333333" style="378" customWidth="1"/>
    <col min="11" max="11" width="8.58333333333333" style="464" customWidth="1"/>
    <col min="12" max="12" width="13.3333333333333" style="378" customWidth="1"/>
    <col min="13" max="13" width="9.5" style="464" customWidth="1"/>
    <col min="14" max="14" width="11.5833333333333" style="373"/>
    <col min="15" max="16375" width="9" style="373"/>
    <col min="16376" max="16384" width="9" style="5"/>
  </cols>
  <sheetData>
    <row r="1" s="2" customFormat="1" ht="20.15" customHeight="1" spans="1:13">
      <c r="A1" s="382" t="s">
        <v>64</v>
      </c>
      <c r="B1" s="382"/>
      <c r="C1" s="383"/>
      <c r="D1" s="384"/>
      <c r="E1" s="384"/>
      <c r="F1" s="384"/>
      <c r="G1" s="385"/>
      <c r="H1" s="385"/>
      <c r="I1" s="386"/>
      <c r="J1" s="386"/>
      <c r="K1" s="471"/>
      <c r="L1" s="386"/>
      <c r="M1" s="471"/>
    </row>
    <row r="2" s="371" customFormat="1" ht="30" customHeight="1" spans="1:13">
      <c r="A2" s="388" t="s">
        <v>65</v>
      </c>
      <c r="B2" s="388"/>
      <c r="C2" s="388"/>
      <c r="D2" s="389"/>
      <c r="E2" s="389"/>
      <c r="F2" s="389"/>
      <c r="G2" s="390"/>
      <c r="H2" s="390"/>
      <c r="I2" s="391"/>
      <c r="J2" s="391"/>
      <c r="K2" s="472"/>
      <c r="L2" s="391"/>
      <c r="M2" s="472"/>
    </row>
    <row r="3" s="375" customFormat="1" ht="31.5" customHeight="1" spans="1:13">
      <c r="A3" s="344" t="s">
        <v>66</v>
      </c>
      <c r="B3" s="344" t="s">
        <v>67</v>
      </c>
      <c r="C3" s="445" t="s">
        <v>68</v>
      </c>
      <c r="D3" s="465" t="s">
        <v>69</v>
      </c>
      <c r="E3" s="465" t="s">
        <v>70</v>
      </c>
      <c r="F3" s="465"/>
      <c r="G3" s="447" t="s">
        <v>71</v>
      </c>
      <c r="H3" s="447"/>
      <c r="I3" s="397" t="s">
        <v>72</v>
      </c>
      <c r="J3" s="397" t="s">
        <v>73</v>
      </c>
      <c r="K3" s="473" t="s">
        <v>74</v>
      </c>
      <c r="L3" s="397" t="s">
        <v>75</v>
      </c>
      <c r="M3" s="473" t="s">
        <v>76</v>
      </c>
    </row>
    <row r="4" s="375" customFormat="1" ht="25" customHeight="1" spans="1:13">
      <c r="A4" s="344"/>
      <c r="B4" s="344"/>
      <c r="C4" s="445"/>
      <c r="D4" s="465"/>
      <c r="E4" s="465" t="s">
        <v>77</v>
      </c>
      <c r="F4" s="465" t="s">
        <v>78</v>
      </c>
      <c r="G4" s="447" t="s">
        <v>77</v>
      </c>
      <c r="H4" s="447" t="s">
        <v>78</v>
      </c>
      <c r="I4" s="397"/>
      <c r="J4" s="397"/>
      <c r="K4" s="473"/>
      <c r="L4" s="397"/>
      <c r="M4" s="473"/>
    </row>
    <row r="5" s="373" customFormat="1" ht="22" customHeight="1" spans="1:13">
      <c r="A5" s="352">
        <v>44864</v>
      </c>
      <c r="B5" s="352" t="s">
        <v>79</v>
      </c>
      <c r="C5" s="353" t="s">
        <v>80</v>
      </c>
      <c r="D5" s="466">
        <v>9</v>
      </c>
      <c r="E5" s="353">
        <v>0.45</v>
      </c>
      <c r="F5" s="353">
        <v>0.07</v>
      </c>
      <c r="G5" s="356">
        <v>483.5</v>
      </c>
      <c r="H5" s="361">
        <v>92.5</v>
      </c>
      <c r="I5" s="360">
        <v>141</v>
      </c>
      <c r="J5" s="466">
        <f t="shared" ref="J5:J11" si="0">G5/(E5*D5)</f>
        <v>119.382716049383</v>
      </c>
      <c r="K5" s="474">
        <f t="shared" ref="K5:K68" si="1">(I5-J5)/J5</f>
        <v>0.181075491209928</v>
      </c>
      <c r="L5" s="466">
        <f t="shared" ref="L5:L68" si="2">H5/(F5*D5)</f>
        <v>146.825396825397</v>
      </c>
      <c r="M5" s="474">
        <f t="shared" ref="M5:M68" si="3">(I5-L5)/L5</f>
        <v>-0.0396756756756756</v>
      </c>
    </row>
    <row r="6" s="373" customFormat="1" ht="22" customHeight="1" spans="1:13">
      <c r="A6" s="431" t="s">
        <v>81</v>
      </c>
      <c r="B6" s="467"/>
      <c r="C6" s="467"/>
      <c r="D6" s="403">
        <v>9</v>
      </c>
      <c r="E6" s="402">
        <v>0.45</v>
      </c>
      <c r="F6" s="402">
        <v>0.07</v>
      </c>
      <c r="G6" s="368">
        <f t="shared" ref="G6:I6" si="4">SUM(G5:G5)</f>
        <v>483.5</v>
      </c>
      <c r="H6" s="368">
        <f t="shared" si="4"/>
        <v>92.5</v>
      </c>
      <c r="I6" s="403">
        <f t="shared" si="4"/>
        <v>141</v>
      </c>
      <c r="J6" s="403">
        <f>SUM(J2:J5)</f>
        <v>119.382716049383</v>
      </c>
      <c r="K6" s="475">
        <f t="shared" si="1"/>
        <v>0.181075491209928</v>
      </c>
      <c r="L6" s="403">
        <f t="shared" si="2"/>
        <v>146.825396825397</v>
      </c>
      <c r="M6" s="475">
        <f t="shared" si="3"/>
        <v>-0.0396756756756756</v>
      </c>
    </row>
    <row r="7" ht="22" customHeight="1" spans="1:13">
      <c r="A7" s="352">
        <v>44841</v>
      </c>
      <c r="B7" s="468" t="s">
        <v>12</v>
      </c>
      <c r="C7" s="353" t="s">
        <v>80</v>
      </c>
      <c r="D7" s="466">
        <v>10</v>
      </c>
      <c r="E7" s="353">
        <v>0.56</v>
      </c>
      <c r="F7" s="353">
        <v>0.09</v>
      </c>
      <c r="G7" s="356">
        <v>635</v>
      </c>
      <c r="H7" s="361">
        <v>99</v>
      </c>
      <c r="I7" s="360">
        <v>111</v>
      </c>
      <c r="J7" s="466">
        <f t="shared" si="0"/>
        <v>113.392857142857</v>
      </c>
      <c r="K7" s="474">
        <f t="shared" si="1"/>
        <v>-0.0211023622047244</v>
      </c>
      <c r="L7" s="466">
        <f t="shared" si="2"/>
        <v>110</v>
      </c>
      <c r="M7" s="474">
        <f t="shared" si="3"/>
        <v>0.00909090909090896</v>
      </c>
    </row>
    <row r="8" ht="22" customHeight="1" spans="1:13">
      <c r="A8" s="352">
        <v>44862</v>
      </c>
      <c r="B8" s="468" t="s">
        <v>12</v>
      </c>
      <c r="C8" s="353" t="s">
        <v>80</v>
      </c>
      <c r="D8" s="466">
        <v>10</v>
      </c>
      <c r="E8" s="353">
        <v>0.56</v>
      </c>
      <c r="F8" s="353">
        <v>0.09</v>
      </c>
      <c r="G8" s="356">
        <v>1652.5</v>
      </c>
      <c r="H8" s="361">
        <v>257</v>
      </c>
      <c r="I8" s="360">
        <v>296</v>
      </c>
      <c r="J8" s="466">
        <f t="shared" si="0"/>
        <v>295.089285714286</v>
      </c>
      <c r="K8" s="474">
        <f t="shared" si="1"/>
        <v>0.00308623298033299</v>
      </c>
      <c r="L8" s="466">
        <f t="shared" si="2"/>
        <v>285.555555555556</v>
      </c>
      <c r="M8" s="474">
        <f t="shared" si="3"/>
        <v>0.0365758754863812</v>
      </c>
    </row>
    <row r="9" ht="22" customHeight="1" spans="1:13">
      <c r="A9" s="352">
        <v>44922</v>
      </c>
      <c r="B9" s="468" t="s">
        <v>12</v>
      </c>
      <c r="C9" s="353" t="s">
        <v>80</v>
      </c>
      <c r="D9" s="466">
        <v>10</v>
      </c>
      <c r="E9" s="353">
        <v>0.56</v>
      </c>
      <c r="F9" s="353">
        <v>0.09</v>
      </c>
      <c r="G9" s="356">
        <v>1665.5</v>
      </c>
      <c r="H9" s="361">
        <v>256.5</v>
      </c>
      <c r="I9" s="360">
        <v>292</v>
      </c>
      <c r="J9" s="466">
        <f t="shared" si="0"/>
        <v>297.410714285714</v>
      </c>
      <c r="K9" s="474">
        <f t="shared" si="1"/>
        <v>-0.0181927349144401</v>
      </c>
      <c r="L9" s="466">
        <f t="shared" si="2"/>
        <v>285</v>
      </c>
      <c r="M9" s="474">
        <f t="shared" si="3"/>
        <v>0.0245614035087719</v>
      </c>
    </row>
    <row r="10" ht="22" customHeight="1" spans="1:13">
      <c r="A10" s="469" t="s">
        <v>82</v>
      </c>
      <c r="B10" s="469"/>
      <c r="C10" s="469"/>
      <c r="D10" s="403">
        <v>10</v>
      </c>
      <c r="E10" s="402">
        <v>0.56</v>
      </c>
      <c r="F10" s="402">
        <v>0.09</v>
      </c>
      <c r="G10" s="368">
        <f t="shared" ref="G10:I10" si="5">SUM(G7:G9)</f>
        <v>3953</v>
      </c>
      <c r="H10" s="368">
        <f t="shared" si="5"/>
        <v>612.5</v>
      </c>
      <c r="I10" s="403">
        <f t="shared" si="5"/>
        <v>699</v>
      </c>
      <c r="J10" s="466">
        <f t="shared" si="0"/>
        <v>705.892857142857</v>
      </c>
      <c r="K10" s="475">
        <f t="shared" si="1"/>
        <v>-0.00976473564381478</v>
      </c>
      <c r="L10" s="403">
        <f t="shared" si="2"/>
        <v>680.555555555556</v>
      </c>
      <c r="M10" s="475">
        <f t="shared" si="3"/>
        <v>0.0271020408163264</v>
      </c>
    </row>
    <row r="11" s="373" customFormat="1" ht="22" customHeight="1" spans="1:13">
      <c r="A11" s="352">
        <v>44865</v>
      </c>
      <c r="B11" s="352" t="s">
        <v>79</v>
      </c>
      <c r="C11" s="353" t="s">
        <v>83</v>
      </c>
      <c r="D11" s="466">
        <v>12</v>
      </c>
      <c r="E11" s="353">
        <v>0.54</v>
      </c>
      <c r="F11" s="353">
        <v>0.05</v>
      </c>
      <c r="G11" s="356">
        <v>767.5</v>
      </c>
      <c r="H11" s="361">
        <v>69</v>
      </c>
      <c r="I11" s="360">
        <v>124</v>
      </c>
      <c r="J11" s="466">
        <f t="shared" si="0"/>
        <v>118.441358024691</v>
      </c>
      <c r="K11" s="474">
        <f t="shared" si="1"/>
        <v>0.0469315960912053</v>
      </c>
      <c r="L11" s="466">
        <f t="shared" si="2"/>
        <v>115</v>
      </c>
      <c r="M11" s="474">
        <f t="shared" si="3"/>
        <v>0.0782608695652175</v>
      </c>
    </row>
    <row r="12" s="373" customFormat="1" ht="22" customHeight="1" spans="1:13">
      <c r="A12" s="431" t="s">
        <v>84</v>
      </c>
      <c r="B12" s="467"/>
      <c r="C12" s="467"/>
      <c r="D12" s="403">
        <v>12</v>
      </c>
      <c r="E12" s="402">
        <v>0.54</v>
      </c>
      <c r="F12" s="402">
        <v>0.05</v>
      </c>
      <c r="G12" s="368">
        <f t="shared" ref="G12:J12" si="6">SUM(G11:G11)</f>
        <v>767.5</v>
      </c>
      <c r="H12" s="368">
        <f t="shared" si="6"/>
        <v>69</v>
      </c>
      <c r="I12" s="403">
        <f t="shared" si="6"/>
        <v>124</v>
      </c>
      <c r="J12" s="403">
        <f t="shared" si="6"/>
        <v>118.441358024691</v>
      </c>
      <c r="K12" s="475">
        <f t="shared" si="1"/>
        <v>0.0469315960912053</v>
      </c>
      <c r="L12" s="403">
        <f t="shared" si="2"/>
        <v>115</v>
      </c>
      <c r="M12" s="475">
        <f t="shared" si="3"/>
        <v>0.0782608695652175</v>
      </c>
    </row>
    <row r="13" ht="22" customHeight="1" spans="1:13">
      <c r="A13" s="352">
        <v>44850</v>
      </c>
      <c r="B13" s="468" t="s">
        <v>12</v>
      </c>
      <c r="C13" s="353" t="s">
        <v>83</v>
      </c>
      <c r="D13" s="466">
        <v>14</v>
      </c>
      <c r="E13" s="353">
        <v>0.56</v>
      </c>
      <c r="F13" s="353">
        <v>0.07</v>
      </c>
      <c r="G13" s="356">
        <v>1410.5</v>
      </c>
      <c r="H13" s="361">
        <v>138</v>
      </c>
      <c r="I13" s="360">
        <v>164</v>
      </c>
      <c r="J13" s="466">
        <f t="shared" ref="J13:J16" si="7">G13/(E13*D13)</f>
        <v>179.910714285714</v>
      </c>
      <c r="K13" s="474">
        <f t="shared" si="1"/>
        <v>-0.0884367245657568</v>
      </c>
      <c r="L13" s="466">
        <f t="shared" si="2"/>
        <v>140.816326530612</v>
      </c>
      <c r="M13" s="474">
        <f t="shared" si="3"/>
        <v>0.16463768115942</v>
      </c>
    </row>
    <row r="14" ht="22" customHeight="1" spans="1:13">
      <c r="A14" s="352">
        <v>44863</v>
      </c>
      <c r="B14" s="468" t="s">
        <v>12</v>
      </c>
      <c r="C14" s="353" t="s">
        <v>83</v>
      </c>
      <c r="D14" s="466">
        <v>14</v>
      </c>
      <c r="E14" s="353">
        <v>0.56</v>
      </c>
      <c r="F14" s="353">
        <v>0.07</v>
      </c>
      <c r="G14" s="356">
        <v>2433</v>
      </c>
      <c r="H14" s="361">
        <v>238</v>
      </c>
      <c r="I14" s="360">
        <v>280</v>
      </c>
      <c r="J14" s="466">
        <f t="shared" si="7"/>
        <v>310.331632653061</v>
      </c>
      <c r="K14" s="474">
        <f t="shared" si="1"/>
        <v>-0.0977394163584052</v>
      </c>
      <c r="L14" s="466">
        <f t="shared" si="2"/>
        <v>242.857142857143</v>
      </c>
      <c r="M14" s="474">
        <f t="shared" si="3"/>
        <v>0.152941176470588</v>
      </c>
    </row>
    <row r="15" ht="22" customHeight="1" spans="1:13">
      <c r="A15" s="352">
        <v>44894</v>
      </c>
      <c r="B15" s="468" t="s">
        <v>12</v>
      </c>
      <c r="C15" s="353" t="s">
        <v>83</v>
      </c>
      <c r="D15" s="466">
        <v>14</v>
      </c>
      <c r="E15" s="353">
        <v>0.56</v>
      </c>
      <c r="F15" s="353">
        <v>0.07</v>
      </c>
      <c r="G15" s="356">
        <v>1875.5</v>
      </c>
      <c r="H15" s="361">
        <v>175</v>
      </c>
      <c r="I15" s="360">
        <v>210</v>
      </c>
      <c r="J15" s="466">
        <f t="shared" si="7"/>
        <v>239.22193877551</v>
      </c>
      <c r="K15" s="474">
        <f t="shared" si="1"/>
        <v>-0.122154092242069</v>
      </c>
      <c r="L15" s="466">
        <f t="shared" si="2"/>
        <v>178.571428571429</v>
      </c>
      <c r="M15" s="474">
        <f t="shared" si="3"/>
        <v>0.176</v>
      </c>
    </row>
    <row r="16" ht="22" customHeight="1" spans="1:13">
      <c r="A16" s="352">
        <v>44923</v>
      </c>
      <c r="B16" s="468" t="s">
        <v>12</v>
      </c>
      <c r="C16" s="353" t="s">
        <v>83</v>
      </c>
      <c r="D16" s="466">
        <v>14</v>
      </c>
      <c r="E16" s="353">
        <v>0.56</v>
      </c>
      <c r="F16" s="353">
        <v>0.07</v>
      </c>
      <c r="G16" s="356">
        <v>2115</v>
      </c>
      <c r="H16" s="361">
        <v>198.5</v>
      </c>
      <c r="I16" s="360">
        <v>241</v>
      </c>
      <c r="J16" s="466">
        <f t="shared" si="7"/>
        <v>269.770408163265</v>
      </c>
      <c r="K16" s="474">
        <f t="shared" si="1"/>
        <v>-0.106647754137116</v>
      </c>
      <c r="L16" s="466">
        <f t="shared" si="2"/>
        <v>202.551020408163</v>
      </c>
      <c r="M16" s="474">
        <f t="shared" si="3"/>
        <v>0.189823677581864</v>
      </c>
    </row>
    <row r="17" s="373" customFormat="1" ht="22" customHeight="1" spans="1:13">
      <c r="A17" s="469" t="s">
        <v>85</v>
      </c>
      <c r="B17" s="469"/>
      <c r="C17" s="469"/>
      <c r="D17" s="403">
        <v>14</v>
      </c>
      <c r="E17" s="402">
        <v>0.56</v>
      </c>
      <c r="F17" s="402">
        <v>0.07</v>
      </c>
      <c r="G17" s="368">
        <f t="shared" ref="G17:J17" si="8">SUM(G13:G16)</f>
        <v>7834</v>
      </c>
      <c r="H17" s="368">
        <f t="shared" si="8"/>
        <v>749.5</v>
      </c>
      <c r="I17" s="403">
        <f t="shared" si="8"/>
        <v>895</v>
      </c>
      <c r="J17" s="403">
        <f t="shared" si="8"/>
        <v>999.234693877551</v>
      </c>
      <c r="K17" s="475">
        <f t="shared" si="1"/>
        <v>-0.104314526423283</v>
      </c>
      <c r="L17" s="403">
        <f t="shared" si="2"/>
        <v>764.795918367347</v>
      </c>
      <c r="M17" s="475">
        <f t="shared" si="3"/>
        <v>0.170246831220814</v>
      </c>
    </row>
    <row r="18" ht="22" customHeight="1" spans="1:13">
      <c r="A18" s="352">
        <v>44838</v>
      </c>
      <c r="B18" s="468" t="s">
        <v>12</v>
      </c>
      <c r="C18" s="353" t="s">
        <v>86</v>
      </c>
      <c r="D18" s="466">
        <v>20</v>
      </c>
      <c r="E18" s="353">
        <v>0.66</v>
      </c>
      <c r="F18" s="353">
        <v>0.05</v>
      </c>
      <c r="G18" s="356">
        <v>1760</v>
      </c>
      <c r="H18" s="361">
        <v>124</v>
      </c>
      <c r="I18" s="360">
        <v>132</v>
      </c>
      <c r="J18" s="466">
        <f t="shared" ref="J18:J33" si="9">G18/(E18*D18)</f>
        <v>133.333333333333</v>
      </c>
      <c r="K18" s="474">
        <f t="shared" si="1"/>
        <v>-0.00999999999999986</v>
      </c>
      <c r="L18" s="466">
        <f t="shared" si="2"/>
        <v>124</v>
      </c>
      <c r="M18" s="474">
        <f t="shared" si="3"/>
        <v>0.0645161290322581</v>
      </c>
    </row>
    <row r="19" ht="22" customHeight="1" spans="1:13">
      <c r="A19" s="352">
        <v>44846</v>
      </c>
      <c r="B19" s="468" t="s">
        <v>12</v>
      </c>
      <c r="C19" s="353" t="s">
        <v>86</v>
      </c>
      <c r="D19" s="466">
        <v>20</v>
      </c>
      <c r="E19" s="353">
        <v>0.66</v>
      </c>
      <c r="F19" s="353">
        <v>0.05</v>
      </c>
      <c r="G19" s="356">
        <v>3642</v>
      </c>
      <c r="H19" s="361">
        <v>262</v>
      </c>
      <c r="I19" s="360">
        <v>270</v>
      </c>
      <c r="J19" s="466">
        <f t="shared" si="9"/>
        <v>275.909090909091</v>
      </c>
      <c r="K19" s="474">
        <f t="shared" si="1"/>
        <v>-0.0214168039538714</v>
      </c>
      <c r="L19" s="466">
        <f t="shared" si="2"/>
        <v>262</v>
      </c>
      <c r="M19" s="474">
        <f t="shared" si="3"/>
        <v>0.0305343511450382</v>
      </c>
    </row>
    <row r="20" ht="22" customHeight="1" spans="1:13">
      <c r="A20" s="352">
        <v>44849</v>
      </c>
      <c r="B20" s="468" t="s">
        <v>12</v>
      </c>
      <c r="C20" s="353" t="s">
        <v>86</v>
      </c>
      <c r="D20" s="466">
        <v>20</v>
      </c>
      <c r="E20" s="353">
        <v>0.66</v>
      </c>
      <c r="F20" s="353">
        <v>0.05</v>
      </c>
      <c r="G20" s="356">
        <v>3221</v>
      </c>
      <c r="H20" s="361">
        <v>236</v>
      </c>
      <c r="I20" s="360">
        <v>242</v>
      </c>
      <c r="J20" s="466">
        <f t="shared" si="9"/>
        <v>244.015151515152</v>
      </c>
      <c r="K20" s="474">
        <f t="shared" si="1"/>
        <v>-0.0082583048742626</v>
      </c>
      <c r="L20" s="466">
        <f t="shared" si="2"/>
        <v>236</v>
      </c>
      <c r="M20" s="474">
        <f t="shared" si="3"/>
        <v>0.0254237288135593</v>
      </c>
    </row>
    <row r="21" ht="22" customHeight="1" spans="1:13">
      <c r="A21" s="352">
        <v>44853</v>
      </c>
      <c r="B21" s="468" t="s">
        <v>12</v>
      </c>
      <c r="C21" s="353" t="s">
        <v>86</v>
      </c>
      <c r="D21" s="466">
        <v>20</v>
      </c>
      <c r="E21" s="353">
        <v>0.66</v>
      </c>
      <c r="F21" s="353">
        <v>0.05</v>
      </c>
      <c r="G21" s="356">
        <v>4800.5</v>
      </c>
      <c r="H21" s="361">
        <v>349.5</v>
      </c>
      <c r="I21" s="360">
        <v>352</v>
      </c>
      <c r="J21" s="466">
        <f t="shared" si="9"/>
        <v>363.674242424242</v>
      </c>
      <c r="K21" s="474">
        <f t="shared" si="1"/>
        <v>-0.032100822830955</v>
      </c>
      <c r="L21" s="466">
        <f t="shared" si="2"/>
        <v>349.5</v>
      </c>
      <c r="M21" s="474">
        <f t="shared" si="3"/>
        <v>0.00715307582260372</v>
      </c>
    </row>
    <row r="22" ht="22" customHeight="1" spans="1:13">
      <c r="A22" s="352">
        <v>44858</v>
      </c>
      <c r="B22" s="468" t="s">
        <v>12</v>
      </c>
      <c r="C22" s="353" t="s">
        <v>86</v>
      </c>
      <c r="D22" s="466">
        <v>20</v>
      </c>
      <c r="E22" s="353">
        <v>0.66</v>
      </c>
      <c r="F22" s="353">
        <v>0.05</v>
      </c>
      <c r="G22" s="356">
        <v>9602</v>
      </c>
      <c r="H22" s="361">
        <v>686</v>
      </c>
      <c r="I22" s="360">
        <v>706</v>
      </c>
      <c r="J22" s="466">
        <f t="shared" si="9"/>
        <v>727.424242424242</v>
      </c>
      <c r="K22" s="474">
        <f t="shared" si="1"/>
        <v>-0.0294521974588627</v>
      </c>
      <c r="L22" s="466">
        <f t="shared" si="2"/>
        <v>686</v>
      </c>
      <c r="M22" s="474">
        <f t="shared" si="3"/>
        <v>0.0291545189504373</v>
      </c>
    </row>
    <row r="23" ht="22" customHeight="1" spans="1:13">
      <c r="A23" s="352">
        <v>44860</v>
      </c>
      <c r="B23" s="468" t="s">
        <v>12</v>
      </c>
      <c r="C23" s="353" t="s">
        <v>86</v>
      </c>
      <c r="D23" s="466">
        <v>20</v>
      </c>
      <c r="E23" s="353">
        <v>0.66</v>
      </c>
      <c r="F23" s="353">
        <v>0.05</v>
      </c>
      <c r="G23" s="356">
        <v>4842</v>
      </c>
      <c r="H23" s="361">
        <v>338.5</v>
      </c>
      <c r="I23" s="360">
        <v>360</v>
      </c>
      <c r="J23" s="466">
        <f t="shared" si="9"/>
        <v>366.818181818182</v>
      </c>
      <c r="K23" s="474">
        <f t="shared" si="1"/>
        <v>-0.0185873605947955</v>
      </c>
      <c r="L23" s="466">
        <f t="shared" si="2"/>
        <v>338.5</v>
      </c>
      <c r="M23" s="474">
        <f t="shared" si="3"/>
        <v>0.0635155096011817</v>
      </c>
    </row>
    <row r="24" ht="22" customHeight="1" spans="1:13">
      <c r="A24" s="352">
        <v>44862</v>
      </c>
      <c r="B24" s="468" t="s">
        <v>12</v>
      </c>
      <c r="C24" s="353" t="s">
        <v>86</v>
      </c>
      <c r="D24" s="466">
        <v>20</v>
      </c>
      <c r="E24" s="353">
        <v>0.66</v>
      </c>
      <c r="F24" s="353">
        <v>0.05</v>
      </c>
      <c r="G24" s="356">
        <v>2208</v>
      </c>
      <c r="H24" s="361">
        <v>163.5</v>
      </c>
      <c r="I24" s="360">
        <v>162</v>
      </c>
      <c r="J24" s="466">
        <f t="shared" si="9"/>
        <v>167.272727272727</v>
      </c>
      <c r="K24" s="474">
        <f t="shared" si="1"/>
        <v>-0.0315217391304347</v>
      </c>
      <c r="L24" s="466">
        <f t="shared" si="2"/>
        <v>163.5</v>
      </c>
      <c r="M24" s="474">
        <f t="shared" si="3"/>
        <v>-0.00917431192660551</v>
      </c>
    </row>
    <row r="25" ht="22" customHeight="1" spans="1:13">
      <c r="A25" s="352">
        <v>44873</v>
      </c>
      <c r="B25" s="468" t="s">
        <v>12</v>
      </c>
      <c r="C25" s="353" t="s">
        <v>86</v>
      </c>
      <c r="D25" s="466">
        <v>20</v>
      </c>
      <c r="E25" s="353">
        <v>0.66</v>
      </c>
      <c r="F25" s="353">
        <v>0.05</v>
      </c>
      <c r="G25" s="356">
        <v>3530</v>
      </c>
      <c r="H25" s="361">
        <v>245</v>
      </c>
      <c r="I25" s="360">
        <v>263</v>
      </c>
      <c r="J25" s="466">
        <f t="shared" si="9"/>
        <v>267.424242424242</v>
      </c>
      <c r="K25" s="474">
        <f t="shared" si="1"/>
        <v>-0.0165439093484418</v>
      </c>
      <c r="L25" s="466">
        <f t="shared" si="2"/>
        <v>245</v>
      </c>
      <c r="M25" s="474">
        <f t="shared" si="3"/>
        <v>0.073469387755102</v>
      </c>
    </row>
    <row r="26" ht="22" customHeight="1" spans="1:13">
      <c r="A26" s="352">
        <v>44880</v>
      </c>
      <c r="B26" s="468" t="s">
        <v>12</v>
      </c>
      <c r="C26" s="353" t="s">
        <v>86</v>
      </c>
      <c r="D26" s="466">
        <v>20</v>
      </c>
      <c r="E26" s="353">
        <v>0.66</v>
      </c>
      <c r="F26" s="353">
        <v>0.05</v>
      </c>
      <c r="G26" s="356">
        <v>3780</v>
      </c>
      <c r="H26" s="361">
        <v>262</v>
      </c>
      <c r="I26" s="360">
        <v>274</v>
      </c>
      <c r="J26" s="466">
        <f t="shared" si="9"/>
        <v>286.363636363636</v>
      </c>
      <c r="K26" s="474">
        <f t="shared" si="1"/>
        <v>-0.043174603174603</v>
      </c>
      <c r="L26" s="466">
        <f t="shared" si="2"/>
        <v>262</v>
      </c>
      <c r="M26" s="474">
        <f t="shared" si="3"/>
        <v>0.0458015267175573</v>
      </c>
    </row>
    <row r="27" ht="22" customHeight="1" spans="1:13">
      <c r="A27" s="352">
        <v>44888</v>
      </c>
      <c r="B27" s="468" t="s">
        <v>12</v>
      </c>
      <c r="C27" s="353" t="s">
        <v>86</v>
      </c>
      <c r="D27" s="466">
        <v>20</v>
      </c>
      <c r="E27" s="353">
        <v>0.66</v>
      </c>
      <c r="F27" s="353">
        <v>0.05</v>
      </c>
      <c r="G27" s="356">
        <v>4197.5</v>
      </c>
      <c r="H27" s="361">
        <v>299.5</v>
      </c>
      <c r="I27" s="360">
        <v>311</v>
      </c>
      <c r="J27" s="466">
        <f t="shared" si="9"/>
        <v>317.992424242424</v>
      </c>
      <c r="K27" s="474">
        <f t="shared" si="1"/>
        <v>-0.0219892793329361</v>
      </c>
      <c r="L27" s="466">
        <f t="shared" si="2"/>
        <v>299.5</v>
      </c>
      <c r="M27" s="474">
        <f t="shared" si="3"/>
        <v>0.0383973288814691</v>
      </c>
    </row>
    <row r="28" ht="22" customHeight="1" spans="1:13">
      <c r="A28" s="352">
        <v>44895</v>
      </c>
      <c r="B28" s="468" t="s">
        <v>12</v>
      </c>
      <c r="C28" s="353" t="s">
        <v>86</v>
      </c>
      <c r="D28" s="466">
        <v>20</v>
      </c>
      <c r="E28" s="353">
        <v>0.66</v>
      </c>
      <c r="F28" s="353">
        <v>0.05</v>
      </c>
      <c r="G28" s="356">
        <v>4638.5</v>
      </c>
      <c r="H28" s="361">
        <v>339.5</v>
      </c>
      <c r="I28" s="360">
        <v>344</v>
      </c>
      <c r="J28" s="466">
        <f t="shared" si="9"/>
        <v>351.401515151515</v>
      </c>
      <c r="K28" s="474">
        <f t="shared" si="1"/>
        <v>-0.0210628435916783</v>
      </c>
      <c r="L28" s="466">
        <f t="shared" si="2"/>
        <v>339.5</v>
      </c>
      <c r="M28" s="474">
        <f t="shared" si="3"/>
        <v>0.0132547864506627</v>
      </c>
    </row>
    <row r="29" ht="22" customHeight="1" spans="1:13">
      <c r="A29" s="352">
        <v>44904</v>
      </c>
      <c r="B29" s="468" t="s">
        <v>12</v>
      </c>
      <c r="C29" s="353" t="s">
        <v>86</v>
      </c>
      <c r="D29" s="466">
        <v>20</v>
      </c>
      <c r="E29" s="353">
        <v>0.66</v>
      </c>
      <c r="F29" s="353">
        <v>0.05</v>
      </c>
      <c r="G29" s="356">
        <v>4126</v>
      </c>
      <c r="H29" s="361">
        <v>295.5</v>
      </c>
      <c r="I29" s="360">
        <v>309</v>
      </c>
      <c r="J29" s="466">
        <f t="shared" si="9"/>
        <v>312.575757575758</v>
      </c>
      <c r="K29" s="474">
        <f t="shared" si="1"/>
        <v>-0.0114396509936985</v>
      </c>
      <c r="L29" s="466">
        <f t="shared" si="2"/>
        <v>295.5</v>
      </c>
      <c r="M29" s="474">
        <f t="shared" si="3"/>
        <v>0.0456852791878173</v>
      </c>
    </row>
    <row r="30" ht="22" customHeight="1" spans="1:13">
      <c r="A30" s="352">
        <v>44909</v>
      </c>
      <c r="B30" s="468" t="s">
        <v>12</v>
      </c>
      <c r="C30" s="353" t="s">
        <v>86</v>
      </c>
      <c r="D30" s="466">
        <v>20</v>
      </c>
      <c r="E30" s="353">
        <v>0.66</v>
      </c>
      <c r="F30" s="353">
        <v>0.05</v>
      </c>
      <c r="G30" s="356">
        <v>1205.5</v>
      </c>
      <c r="H30" s="361">
        <v>85</v>
      </c>
      <c r="I30" s="360">
        <v>91</v>
      </c>
      <c r="J30" s="466">
        <f t="shared" si="9"/>
        <v>91.3257575757576</v>
      </c>
      <c r="K30" s="474">
        <f t="shared" si="1"/>
        <v>-0.00356698465367054</v>
      </c>
      <c r="L30" s="466">
        <f t="shared" si="2"/>
        <v>85</v>
      </c>
      <c r="M30" s="474">
        <f t="shared" si="3"/>
        <v>0.0705882352941176</v>
      </c>
    </row>
    <row r="31" ht="22" customHeight="1" spans="1:13">
      <c r="A31" s="352">
        <v>44918</v>
      </c>
      <c r="B31" s="468" t="s">
        <v>12</v>
      </c>
      <c r="C31" s="353" t="s">
        <v>86</v>
      </c>
      <c r="D31" s="466">
        <v>20</v>
      </c>
      <c r="E31" s="353">
        <v>0.66</v>
      </c>
      <c r="F31" s="353">
        <v>0.05</v>
      </c>
      <c r="G31" s="356">
        <v>6493.5</v>
      </c>
      <c r="H31" s="361">
        <v>471</v>
      </c>
      <c r="I31" s="360">
        <v>481</v>
      </c>
      <c r="J31" s="466">
        <f t="shared" si="9"/>
        <v>491.931818181818</v>
      </c>
      <c r="K31" s="474">
        <f t="shared" si="1"/>
        <v>-0.0222222222222221</v>
      </c>
      <c r="L31" s="466">
        <f t="shared" si="2"/>
        <v>471</v>
      </c>
      <c r="M31" s="474">
        <f t="shared" si="3"/>
        <v>0.0212314225053079</v>
      </c>
    </row>
    <row r="32" ht="22" customHeight="1" spans="1:13">
      <c r="A32" s="352">
        <v>44921</v>
      </c>
      <c r="B32" s="468" t="s">
        <v>12</v>
      </c>
      <c r="C32" s="353" t="s">
        <v>86</v>
      </c>
      <c r="D32" s="466">
        <v>20</v>
      </c>
      <c r="E32" s="353">
        <v>0.66</v>
      </c>
      <c r="F32" s="353">
        <v>0.05</v>
      </c>
      <c r="G32" s="356">
        <v>3051.5</v>
      </c>
      <c r="H32" s="361">
        <v>222</v>
      </c>
      <c r="I32" s="360">
        <v>226</v>
      </c>
      <c r="J32" s="466">
        <f t="shared" si="9"/>
        <v>231.174242424242</v>
      </c>
      <c r="K32" s="474">
        <f t="shared" si="1"/>
        <v>-0.0223824348680976</v>
      </c>
      <c r="L32" s="466">
        <f t="shared" si="2"/>
        <v>222</v>
      </c>
      <c r="M32" s="474">
        <f t="shared" si="3"/>
        <v>0.018018018018018</v>
      </c>
    </row>
    <row r="33" ht="22" customHeight="1" spans="1:13">
      <c r="A33" s="352">
        <v>44924</v>
      </c>
      <c r="B33" s="468" t="s">
        <v>12</v>
      </c>
      <c r="C33" s="353" t="s">
        <v>86</v>
      </c>
      <c r="D33" s="466">
        <v>20</v>
      </c>
      <c r="E33" s="353">
        <v>0.66</v>
      </c>
      <c r="F33" s="353">
        <v>0.05</v>
      </c>
      <c r="G33" s="356">
        <v>2111</v>
      </c>
      <c r="H33" s="361">
        <v>147</v>
      </c>
      <c r="I33" s="360">
        <v>156</v>
      </c>
      <c r="J33" s="466">
        <f t="shared" si="9"/>
        <v>159.924242424242</v>
      </c>
      <c r="K33" s="474">
        <f t="shared" si="1"/>
        <v>-0.0245381335859781</v>
      </c>
      <c r="L33" s="466">
        <f t="shared" si="2"/>
        <v>147</v>
      </c>
      <c r="M33" s="474">
        <f t="shared" si="3"/>
        <v>0.0612244897959184</v>
      </c>
    </row>
    <row r="34" ht="22" customHeight="1" spans="1:13">
      <c r="A34" s="469" t="s">
        <v>87</v>
      </c>
      <c r="B34" s="469"/>
      <c r="C34" s="469"/>
      <c r="D34" s="403">
        <v>20</v>
      </c>
      <c r="E34" s="402">
        <v>0.66</v>
      </c>
      <c r="F34" s="402">
        <v>0.05</v>
      </c>
      <c r="G34" s="368">
        <f t="shared" ref="G34:J34" si="10">SUM(G18:G33)</f>
        <v>63209</v>
      </c>
      <c r="H34" s="368">
        <f t="shared" si="10"/>
        <v>4526</v>
      </c>
      <c r="I34" s="403">
        <f t="shared" si="10"/>
        <v>4679</v>
      </c>
      <c r="J34" s="403">
        <f t="shared" si="10"/>
        <v>4788.56060606061</v>
      </c>
      <c r="K34" s="475">
        <f t="shared" si="1"/>
        <v>-0.0228796532139409</v>
      </c>
      <c r="L34" s="403">
        <f t="shared" si="2"/>
        <v>4526</v>
      </c>
      <c r="M34" s="475">
        <f t="shared" si="3"/>
        <v>0.0338046840477243</v>
      </c>
    </row>
    <row r="35" ht="22" customHeight="1" spans="1:13">
      <c r="A35" s="352">
        <v>44839</v>
      </c>
      <c r="B35" s="468" t="s">
        <v>12</v>
      </c>
      <c r="C35" s="353" t="s">
        <v>88</v>
      </c>
      <c r="D35" s="466">
        <v>30</v>
      </c>
      <c r="E35" s="353">
        <v>0.65</v>
      </c>
      <c r="F35" s="353">
        <v>0.06</v>
      </c>
      <c r="G35" s="356">
        <v>2672</v>
      </c>
      <c r="H35" s="361">
        <v>220</v>
      </c>
      <c r="I35" s="360">
        <v>150</v>
      </c>
      <c r="J35" s="466">
        <f t="shared" ref="J35:J44" si="11">G35/(E35*D35)</f>
        <v>137.025641025641</v>
      </c>
      <c r="K35" s="474">
        <f t="shared" si="1"/>
        <v>0.094685628742515</v>
      </c>
      <c r="L35" s="466">
        <f t="shared" si="2"/>
        <v>122.222222222222</v>
      </c>
      <c r="M35" s="474">
        <f t="shared" si="3"/>
        <v>0.227272727272727</v>
      </c>
    </row>
    <row r="36" ht="22" customHeight="1" spans="1:13">
      <c r="A36" s="352">
        <v>44851</v>
      </c>
      <c r="B36" s="468" t="s">
        <v>12</v>
      </c>
      <c r="C36" s="353" t="s">
        <v>88</v>
      </c>
      <c r="D36" s="466">
        <v>30</v>
      </c>
      <c r="E36" s="353">
        <v>0.65</v>
      </c>
      <c r="F36" s="353">
        <v>0.06</v>
      </c>
      <c r="G36" s="356">
        <v>3875.5</v>
      </c>
      <c r="H36" s="361">
        <v>314.5</v>
      </c>
      <c r="I36" s="360">
        <v>216</v>
      </c>
      <c r="J36" s="466">
        <f t="shared" si="11"/>
        <v>198.74358974359</v>
      </c>
      <c r="K36" s="474">
        <f t="shared" si="1"/>
        <v>0.0868275061282415</v>
      </c>
      <c r="L36" s="466">
        <f t="shared" si="2"/>
        <v>174.722222222222</v>
      </c>
      <c r="M36" s="474">
        <f t="shared" si="3"/>
        <v>0.236248012718601</v>
      </c>
    </row>
    <row r="37" ht="22" customHeight="1" spans="1:13">
      <c r="A37" s="352">
        <v>44857</v>
      </c>
      <c r="B37" s="468" t="s">
        <v>12</v>
      </c>
      <c r="C37" s="353" t="s">
        <v>88</v>
      </c>
      <c r="D37" s="466">
        <v>30</v>
      </c>
      <c r="E37" s="353">
        <v>0.65</v>
      </c>
      <c r="F37" s="353">
        <v>0.06</v>
      </c>
      <c r="G37" s="356">
        <v>6441.5</v>
      </c>
      <c r="H37" s="361">
        <v>514</v>
      </c>
      <c r="I37" s="360">
        <v>356</v>
      </c>
      <c r="J37" s="466">
        <f t="shared" si="11"/>
        <v>330.333333333333</v>
      </c>
      <c r="K37" s="474">
        <f t="shared" si="1"/>
        <v>0.0776992936427851</v>
      </c>
      <c r="L37" s="466">
        <f t="shared" si="2"/>
        <v>285.555555555556</v>
      </c>
      <c r="M37" s="474">
        <f t="shared" si="3"/>
        <v>0.246692607003891</v>
      </c>
    </row>
    <row r="38" ht="22" customHeight="1" spans="1:13">
      <c r="A38" s="352">
        <v>44861</v>
      </c>
      <c r="B38" s="468" t="s">
        <v>12</v>
      </c>
      <c r="C38" s="353" t="s">
        <v>88</v>
      </c>
      <c r="D38" s="466">
        <v>30</v>
      </c>
      <c r="E38" s="353">
        <v>0.65</v>
      </c>
      <c r="F38" s="353">
        <v>0.06</v>
      </c>
      <c r="G38" s="356">
        <v>3491</v>
      </c>
      <c r="H38" s="356">
        <v>281</v>
      </c>
      <c r="I38" s="360">
        <v>191</v>
      </c>
      <c r="J38" s="466">
        <f t="shared" si="11"/>
        <v>179.025641025641</v>
      </c>
      <c r="K38" s="474">
        <f t="shared" si="1"/>
        <v>0.066886279003151</v>
      </c>
      <c r="L38" s="466">
        <f t="shared" si="2"/>
        <v>156.111111111111</v>
      </c>
      <c r="M38" s="474">
        <f t="shared" si="3"/>
        <v>0.223487544483986</v>
      </c>
    </row>
    <row r="39" ht="22" customHeight="1" spans="1:13">
      <c r="A39" s="352">
        <v>44865</v>
      </c>
      <c r="B39" s="468" t="s">
        <v>12</v>
      </c>
      <c r="C39" s="353" t="s">
        <v>88</v>
      </c>
      <c r="D39" s="466">
        <v>30</v>
      </c>
      <c r="E39" s="353">
        <v>0.65</v>
      </c>
      <c r="F39" s="353">
        <v>0.06</v>
      </c>
      <c r="G39" s="356">
        <v>2582</v>
      </c>
      <c r="H39" s="356">
        <v>208.5</v>
      </c>
      <c r="I39" s="360">
        <v>144</v>
      </c>
      <c r="J39" s="466">
        <f t="shared" si="11"/>
        <v>132.410256410256</v>
      </c>
      <c r="K39" s="474">
        <f t="shared" si="1"/>
        <v>0.0875290472501937</v>
      </c>
      <c r="L39" s="466">
        <f t="shared" si="2"/>
        <v>115.833333333333</v>
      </c>
      <c r="M39" s="474">
        <f t="shared" si="3"/>
        <v>0.243165467625899</v>
      </c>
    </row>
    <row r="40" ht="22" customHeight="1" spans="1:13">
      <c r="A40" s="352">
        <v>44879</v>
      </c>
      <c r="B40" s="468" t="s">
        <v>12</v>
      </c>
      <c r="C40" s="353" t="s">
        <v>88</v>
      </c>
      <c r="D40" s="466">
        <v>30</v>
      </c>
      <c r="E40" s="353">
        <v>0.65</v>
      </c>
      <c r="F40" s="353">
        <v>0.06</v>
      </c>
      <c r="G40" s="356">
        <v>2821.5</v>
      </c>
      <c r="H40" s="356">
        <v>230.5</v>
      </c>
      <c r="I40" s="360">
        <v>156</v>
      </c>
      <c r="J40" s="466">
        <f t="shared" si="11"/>
        <v>144.692307692308</v>
      </c>
      <c r="K40" s="474">
        <f t="shared" si="1"/>
        <v>0.0781499202551835</v>
      </c>
      <c r="L40" s="466">
        <f t="shared" si="2"/>
        <v>128.055555555556</v>
      </c>
      <c r="M40" s="474">
        <f t="shared" si="3"/>
        <v>0.21822125813449</v>
      </c>
    </row>
    <row r="41" ht="22" customHeight="1" spans="1:13">
      <c r="A41" s="352">
        <v>44888</v>
      </c>
      <c r="B41" s="468" t="s">
        <v>12</v>
      </c>
      <c r="C41" s="353" t="s">
        <v>88</v>
      </c>
      <c r="D41" s="466">
        <v>30</v>
      </c>
      <c r="E41" s="353">
        <v>0.65</v>
      </c>
      <c r="F41" s="353">
        <v>0.06</v>
      </c>
      <c r="G41" s="356">
        <v>1580</v>
      </c>
      <c r="H41" s="356">
        <v>133</v>
      </c>
      <c r="I41" s="360">
        <v>89</v>
      </c>
      <c r="J41" s="466">
        <f t="shared" si="11"/>
        <v>81.025641025641</v>
      </c>
      <c r="K41" s="474">
        <f t="shared" si="1"/>
        <v>0.0984177215189874</v>
      </c>
      <c r="L41" s="466">
        <f t="shared" si="2"/>
        <v>73.8888888888889</v>
      </c>
      <c r="M41" s="474">
        <f t="shared" si="3"/>
        <v>0.204511278195489</v>
      </c>
    </row>
    <row r="42" ht="22" customHeight="1" spans="1:13">
      <c r="A42" s="352">
        <v>44893</v>
      </c>
      <c r="B42" s="468" t="s">
        <v>12</v>
      </c>
      <c r="C42" s="353" t="s">
        <v>88</v>
      </c>
      <c r="D42" s="466">
        <v>30</v>
      </c>
      <c r="E42" s="353">
        <v>0.65</v>
      </c>
      <c r="F42" s="353">
        <v>0.06</v>
      </c>
      <c r="G42" s="356">
        <v>2341</v>
      </c>
      <c r="H42" s="356">
        <v>201</v>
      </c>
      <c r="I42" s="360">
        <v>132</v>
      </c>
      <c r="J42" s="466">
        <f t="shared" si="11"/>
        <v>120.051282051282</v>
      </c>
      <c r="K42" s="474">
        <f t="shared" si="1"/>
        <v>0.0995301153353267</v>
      </c>
      <c r="L42" s="466">
        <f t="shared" si="2"/>
        <v>111.666666666667</v>
      </c>
      <c r="M42" s="474">
        <f t="shared" si="3"/>
        <v>0.182089552238806</v>
      </c>
    </row>
    <row r="43" ht="22" customHeight="1" spans="1:13">
      <c r="A43" s="352">
        <v>44911</v>
      </c>
      <c r="B43" s="468" t="s">
        <v>12</v>
      </c>
      <c r="C43" s="353" t="s">
        <v>88</v>
      </c>
      <c r="D43" s="466">
        <v>30</v>
      </c>
      <c r="E43" s="353">
        <v>0.65</v>
      </c>
      <c r="F43" s="353">
        <v>0.06</v>
      </c>
      <c r="G43" s="356">
        <v>3477</v>
      </c>
      <c r="H43" s="356">
        <v>290.5</v>
      </c>
      <c r="I43" s="360">
        <v>194</v>
      </c>
      <c r="J43" s="466">
        <f t="shared" si="11"/>
        <v>178.307692307692</v>
      </c>
      <c r="K43" s="474">
        <f t="shared" si="1"/>
        <v>0.088006902502157</v>
      </c>
      <c r="L43" s="466">
        <f t="shared" si="2"/>
        <v>161.388888888889</v>
      </c>
      <c r="M43" s="474">
        <f t="shared" si="3"/>
        <v>0.202065404475043</v>
      </c>
    </row>
    <row r="44" ht="22" customHeight="1" spans="1:13">
      <c r="A44" s="352">
        <v>44921</v>
      </c>
      <c r="B44" s="468" t="s">
        <v>12</v>
      </c>
      <c r="C44" s="353" t="s">
        <v>88</v>
      </c>
      <c r="D44" s="466">
        <v>30</v>
      </c>
      <c r="E44" s="353">
        <v>0.65</v>
      </c>
      <c r="F44" s="353">
        <v>0.06</v>
      </c>
      <c r="G44" s="356">
        <v>5525.5</v>
      </c>
      <c r="H44" s="356">
        <v>463.5</v>
      </c>
      <c r="I44" s="360">
        <v>305</v>
      </c>
      <c r="J44" s="466">
        <f t="shared" si="11"/>
        <v>283.358974358974</v>
      </c>
      <c r="K44" s="474">
        <f t="shared" si="1"/>
        <v>0.0763731788978373</v>
      </c>
      <c r="L44" s="466">
        <f t="shared" si="2"/>
        <v>257.5</v>
      </c>
      <c r="M44" s="474">
        <f t="shared" si="3"/>
        <v>0.184466019417476</v>
      </c>
    </row>
    <row r="45" ht="22" customHeight="1" spans="1:13">
      <c r="A45" s="469" t="s">
        <v>89</v>
      </c>
      <c r="B45" s="469"/>
      <c r="C45" s="469"/>
      <c r="D45" s="403">
        <v>30</v>
      </c>
      <c r="E45" s="402">
        <v>0.65</v>
      </c>
      <c r="F45" s="402">
        <v>0.06</v>
      </c>
      <c r="G45" s="368">
        <f t="shared" ref="G45:J45" si="12">SUM(G35:G44)</f>
        <v>34807</v>
      </c>
      <c r="H45" s="368">
        <f t="shared" si="12"/>
        <v>2856.5</v>
      </c>
      <c r="I45" s="403">
        <f t="shared" si="12"/>
        <v>1933</v>
      </c>
      <c r="J45" s="403">
        <f t="shared" si="12"/>
        <v>1784.97435897436</v>
      </c>
      <c r="K45" s="475">
        <f t="shared" si="1"/>
        <v>0.0829287212342345</v>
      </c>
      <c r="L45" s="403">
        <f t="shared" si="2"/>
        <v>1586.94444444444</v>
      </c>
      <c r="M45" s="475">
        <f t="shared" si="3"/>
        <v>0.218064064414493</v>
      </c>
    </row>
    <row r="46" ht="22" customHeight="1" spans="1:13">
      <c r="A46" s="352">
        <v>44841</v>
      </c>
      <c r="B46" s="468" t="s">
        <v>12</v>
      </c>
      <c r="C46" s="353" t="s">
        <v>90</v>
      </c>
      <c r="D46" s="466">
        <v>40</v>
      </c>
      <c r="E46" s="353">
        <v>0.71</v>
      </c>
      <c r="F46" s="353">
        <v>0.05</v>
      </c>
      <c r="G46" s="356">
        <v>3026</v>
      </c>
      <c r="H46" s="361">
        <v>197</v>
      </c>
      <c r="I46" s="360">
        <v>113</v>
      </c>
      <c r="J46" s="466">
        <f t="shared" ref="J46:J64" si="13">G46/(E46*D46)</f>
        <v>106.549295774648</v>
      </c>
      <c r="K46" s="474">
        <f t="shared" si="1"/>
        <v>0.0605419695968275</v>
      </c>
      <c r="L46" s="466">
        <f t="shared" si="2"/>
        <v>98.5</v>
      </c>
      <c r="M46" s="474">
        <f t="shared" si="3"/>
        <v>0.147208121827411</v>
      </c>
    </row>
    <row r="47" ht="22" customHeight="1" spans="1:13">
      <c r="A47" s="352">
        <v>44847</v>
      </c>
      <c r="B47" s="468" t="s">
        <v>12</v>
      </c>
      <c r="C47" s="353" t="s">
        <v>90</v>
      </c>
      <c r="D47" s="466">
        <v>40</v>
      </c>
      <c r="E47" s="353">
        <v>0.71</v>
      </c>
      <c r="F47" s="353">
        <v>0.05</v>
      </c>
      <c r="G47" s="356">
        <v>4122</v>
      </c>
      <c r="H47" s="361">
        <v>264</v>
      </c>
      <c r="I47" s="360">
        <v>155</v>
      </c>
      <c r="J47" s="466">
        <f t="shared" si="13"/>
        <v>145.140845070423</v>
      </c>
      <c r="K47" s="474">
        <f t="shared" si="1"/>
        <v>0.0679281901989326</v>
      </c>
      <c r="L47" s="466">
        <f t="shared" si="2"/>
        <v>132</v>
      </c>
      <c r="M47" s="474">
        <f t="shared" si="3"/>
        <v>0.174242424242424</v>
      </c>
    </row>
    <row r="48" ht="22" customHeight="1" spans="1:13">
      <c r="A48" s="352">
        <v>44852</v>
      </c>
      <c r="B48" s="468" t="s">
        <v>12</v>
      </c>
      <c r="C48" s="353" t="s">
        <v>90</v>
      </c>
      <c r="D48" s="466">
        <v>40</v>
      </c>
      <c r="E48" s="353">
        <v>0.71</v>
      </c>
      <c r="F48" s="353">
        <v>0.05</v>
      </c>
      <c r="G48" s="356">
        <v>4333.5</v>
      </c>
      <c r="H48" s="361">
        <v>271.5</v>
      </c>
      <c r="I48" s="360">
        <v>160</v>
      </c>
      <c r="J48" s="466">
        <f t="shared" si="13"/>
        <v>152.588028169014</v>
      </c>
      <c r="K48" s="474">
        <f t="shared" si="1"/>
        <v>0.0485750548055844</v>
      </c>
      <c r="L48" s="466">
        <f t="shared" si="2"/>
        <v>135.75</v>
      </c>
      <c r="M48" s="474">
        <f t="shared" si="3"/>
        <v>0.178637200736648</v>
      </c>
    </row>
    <row r="49" ht="22" customHeight="1" spans="1:13">
      <c r="A49" s="352">
        <v>44855</v>
      </c>
      <c r="B49" s="468" t="s">
        <v>12</v>
      </c>
      <c r="C49" s="353" t="s">
        <v>90</v>
      </c>
      <c r="D49" s="466">
        <v>40</v>
      </c>
      <c r="E49" s="353">
        <v>0.71</v>
      </c>
      <c r="F49" s="353">
        <v>0.05</v>
      </c>
      <c r="G49" s="356">
        <v>5032.5</v>
      </c>
      <c r="H49" s="361">
        <v>308.5</v>
      </c>
      <c r="I49" s="360">
        <v>190</v>
      </c>
      <c r="J49" s="466">
        <f t="shared" si="13"/>
        <v>177.200704225352</v>
      </c>
      <c r="K49" s="474">
        <f t="shared" si="1"/>
        <v>0.0722305017386984</v>
      </c>
      <c r="L49" s="466">
        <f t="shared" si="2"/>
        <v>154.25</v>
      </c>
      <c r="M49" s="474">
        <f t="shared" si="3"/>
        <v>0.231766612641815</v>
      </c>
    </row>
    <row r="50" ht="22" customHeight="1" spans="1:13">
      <c r="A50" s="352">
        <v>44856</v>
      </c>
      <c r="B50" s="468" t="s">
        <v>12</v>
      </c>
      <c r="C50" s="353" t="s">
        <v>90</v>
      </c>
      <c r="D50" s="466">
        <v>40</v>
      </c>
      <c r="E50" s="353">
        <v>0.71</v>
      </c>
      <c r="F50" s="353">
        <v>0.05</v>
      </c>
      <c r="G50" s="356">
        <v>15275</v>
      </c>
      <c r="H50" s="361">
        <v>916.5</v>
      </c>
      <c r="I50" s="360">
        <v>570</v>
      </c>
      <c r="J50" s="466">
        <f t="shared" si="13"/>
        <v>537.852112676056</v>
      </c>
      <c r="K50" s="474">
        <f t="shared" si="1"/>
        <v>0.0597708674304419</v>
      </c>
      <c r="L50" s="466">
        <f t="shared" si="2"/>
        <v>458.25</v>
      </c>
      <c r="M50" s="474">
        <f t="shared" si="3"/>
        <v>0.243862520458265</v>
      </c>
    </row>
    <row r="51" ht="22" customHeight="1" spans="1:13">
      <c r="A51" s="352">
        <v>44860</v>
      </c>
      <c r="B51" s="468" t="s">
        <v>12</v>
      </c>
      <c r="C51" s="353" t="s">
        <v>90</v>
      </c>
      <c r="D51" s="466">
        <v>40</v>
      </c>
      <c r="E51" s="353">
        <v>0.71</v>
      </c>
      <c r="F51" s="353">
        <v>0.05</v>
      </c>
      <c r="G51" s="356">
        <v>5923</v>
      </c>
      <c r="H51" s="361">
        <v>374</v>
      </c>
      <c r="I51" s="360">
        <v>219</v>
      </c>
      <c r="J51" s="466">
        <f t="shared" si="13"/>
        <v>208.556338028169</v>
      </c>
      <c r="K51" s="474">
        <f t="shared" si="1"/>
        <v>0.0500759750126625</v>
      </c>
      <c r="L51" s="466">
        <f t="shared" si="2"/>
        <v>187</v>
      </c>
      <c r="M51" s="474">
        <f t="shared" si="3"/>
        <v>0.171122994652406</v>
      </c>
    </row>
    <row r="52" ht="22" customHeight="1" spans="1:13">
      <c r="A52" s="352">
        <v>44861</v>
      </c>
      <c r="B52" s="468" t="s">
        <v>12</v>
      </c>
      <c r="C52" s="353" t="s">
        <v>90</v>
      </c>
      <c r="D52" s="466">
        <v>40</v>
      </c>
      <c r="E52" s="353">
        <v>0.71</v>
      </c>
      <c r="F52" s="353">
        <v>0.05</v>
      </c>
      <c r="G52" s="470">
        <v>3421.5</v>
      </c>
      <c r="H52" s="361">
        <v>215</v>
      </c>
      <c r="I52" s="360">
        <v>127</v>
      </c>
      <c r="J52" s="466">
        <f t="shared" si="13"/>
        <v>120.475352112676</v>
      </c>
      <c r="K52" s="474">
        <f t="shared" si="1"/>
        <v>0.0541575332456524</v>
      </c>
      <c r="L52" s="466">
        <f t="shared" si="2"/>
        <v>107.5</v>
      </c>
      <c r="M52" s="474">
        <f t="shared" si="3"/>
        <v>0.181395348837209</v>
      </c>
    </row>
    <row r="53" ht="22" customHeight="1" spans="1:13">
      <c r="A53" s="352">
        <v>44864</v>
      </c>
      <c r="B53" s="468" t="s">
        <v>12</v>
      </c>
      <c r="C53" s="353" t="s">
        <v>90</v>
      </c>
      <c r="D53" s="466">
        <v>40</v>
      </c>
      <c r="E53" s="353">
        <v>0.71</v>
      </c>
      <c r="F53" s="353">
        <v>0.05</v>
      </c>
      <c r="G53" s="470">
        <v>2705</v>
      </c>
      <c r="H53" s="361">
        <v>166.5</v>
      </c>
      <c r="I53" s="360">
        <v>101</v>
      </c>
      <c r="J53" s="466">
        <f t="shared" si="13"/>
        <v>95.2464788732394</v>
      </c>
      <c r="K53" s="474">
        <f t="shared" si="1"/>
        <v>0.0604066543438077</v>
      </c>
      <c r="L53" s="466">
        <f t="shared" si="2"/>
        <v>83.25</v>
      </c>
      <c r="M53" s="474">
        <f t="shared" si="3"/>
        <v>0.213213213213213</v>
      </c>
    </row>
    <row r="54" ht="22" customHeight="1" spans="1:13">
      <c r="A54" s="352">
        <v>44872</v>
      </c>
      <c r="B54" s="468" t="s">
        <v>12</v>
      </c>
      <c r="C54" s="353" t="s">
        <v>90</v>
      </c>
      <c r="D54" s="466">
        <v>40</v>
      </c>
      <c r="E54" s="353">
        <v>0.71</v>
      </c>
      <c r="F54" s="353">
        <v>0.05</v>
      </c>
      <c r="G54" s="470">
        <v>5100</v>
      </c>
      <c r="H54" s="361">
        <v>304.5</v>
      </c>
      <c r="I54" s="360">
        <v>190</v>
      </c>
      <c r="J54" s="466">
        <f t="shared" si="13"/>
        <v>179.577464788732</v>
      </c>
      <c r="K54" s="474">
        <f t="shared" si="1"/>
        <v>0.0580392156862744</v>
      </c>
      <c r="L54" s="466">
        <f t="shared" si="2"/>
        <v>152.25</v>
      </c>
      <c r="M54" s="474">
        <f t="shared" si="3"/>
        <v>0.247947454844007</v>
      </c>
    </row>
    <row r="55" ht="22" customHeight="1" spans="1:13">
      <c r="A55" s="352">
        <v>44879</v>
      </c>
      <c r="B55" s="468" t="s">
        <v>12</v>
      </c>
      <c r="C55" s="353" t="s">
        <v>90</v>
      </c>
      <c r="D55" s="466">
        <v>40</v>
      </c>
      <c r="E55" s="353">
        <v>0.71</v>
      </c>
      <c r="F55" s="353">
        <v>0.05</v>
      </c>
      <c r="G55" s="356">
        <v>6166</v>
      </c>
      <c r="H55" s="361">
        <v>378.5</v>
      </c>
      <c r="I55" s="360">
        <v>230</v>
      </c>
      <c r="J55" s="466">
        <f t="shared" si="13"/>
        <v>217.112676056338</v>
      </c>
      <c r="K55" s="474">
        <f t="shared" si="1"/>
        <v>0.0593577684073953</v>
      </c>
      <c r="L55" s="466">
        <f t="shared" si="2"/>
        <v>189.25</v>
      </c>
      <c r="M55" s="474">
        <f t="shared" si="3"/>
        <v>0.215323645970938</v>
      </c>
    </row>
    <row r="56" ht="22" customHeight="1" spans="1:13">
      <c r="A56" s="352">
        <v>44887</v>
      </c>
      <c r="B56" s="468" t="s">
        <v>12</v>
      </c>
      <c r="C56" s="353" t="s">
        <v>90</v>
      </c>
      <c r="D56" s="466">
        <v>40</v>
      </c>
      <c r="E56" s="353">
        <v>0.71</v>
      </c>
      <c r="F56" s="353">
        <v>0.05</v>
      </c>
      <c r="G56" s="356">
        <v>6488.5</v>
      </c>
      <c r="H56" s="361">
        <v>394.5</v>
      </c>
      <c r="I56" s="360">
        <v>243</v>
      </c>
      <c r="J56" s="466">
        <f t="shared" si="13"/>
        <v>228.468309859155</v>
      </c>
      <c r="K56" s="474">
        <f t="shared" si="1"/>
        <v>0.0636048393311242</v>
      </c>
      <c r="L56" s="466">
        <f t="shared" si="2"/>
        <v>197.25</v>
      </c>
      <c r="M56" s="474">
        <f t="shared" si="3"/>
        <v>0.231939163498099</v>
      </c>
    </row>
    <row r="57" ht="22" customHeight="1" spans="1:13">
      <c r="A57" s="352">
        <v>44893</v>
      </c>
      <c r="B57" s="468" t="s">
        <v>12</v>
      </c>
      <c r="C57" s="353" t="s">
        <v>90</v>
      </c>
      <c r="D57" s="466">
        <v>40</v>
      </c>
      <c r="E57" s="353">
        <v>0.71</v>
      </c>
      <c r="F57" s="353">
        <v>0.05</v>
      </c>
      <c r="G57" s="356">
        <v>8135</v>
      </c>
      <c r="H57" s="361">
        <v>508.5</v>
      </c>
      <c r="I57" s="360">
        <v>307</v>
      </c>
      <c r="J57" s="466">
        <f t="shared" si="13"/>
        <v>286.443661971831</v>
      </c>
      <c r="K57" s="474">
        <f t="shared" si="1"/>
        <v>0.0717639827904118</v>
      </c>
      <c r="L57" s="466">
        <f t="shared" si="2"/>
        <v>254.25</v>
      </c>
      <c r="M57" s="474">
        <f t="shared" si="3"/>
        <v>0.207472959685349</v>
      </c>
    </row>
    <row r="58" ht="22" customHeight="1" spans="1:13">
      <c r="A58" s="352">
        <v>44895</v>
      </c>
      <c r="B58" s="468" t="s">
        <v>12</v>
      </c>
      <c r="C58" s="353" t="s">
        <v>90</v>
      </c>
      <c r="D58" s="466">
        <v>40</v>
      </c>
      <c r="E58" s="353">
        <v>0.71</v>
      </c>
      <c r="F58" s="353">
        <v>0.05</v>
      </c>
      <c r="G58" s="356">
        <v>3150.5</v>
      </c>
      <c r="H58" s="361">
        <v>189</v>
      </c>
      <c r="I58" s="360">
        <v>117</v>
      </c>
      <c r="J58" s="466">
        <f t="shared" si="13"/>
        <v>110.933098591549</v>
      </c>
      <c r="K58" s="474">
        <f t="shared" si="1"/>
        <v>0.054689731788605</v>
      </c>
      <c r="L58" s="466">
        <f t="shared" si="2"/>
        <v>94.5</v>
      </c>
      <c r="M58" s="474">
        <f t="shared" si="3"/>
        <v>0.238095238095238</v>
      </c>
    </row>
    <row r="59" ht="22" customHeight="1" spans="1:13">
      <c r="A59" s="352">
        <v>44904</v>
      </c>
      <c r="B59" s="468" t="s">
        <v>12</v>
      </c>
      <c r="C59" s="353" t="s">
        <v>90</v>
      </c>
      <c r="D59" s="466">
        <v>40</v>
      </c>
      <c r="E59" s="353">
        <v>0.71</v>
      </c>
      <c r="F59" s="353">
        <v>0.05</v>
      </c>
      <c r="G59" s="356">
        <v>5602</v>
      </c>
      <c r="H59" s="361">
        <v>343</v>
      </c>
      <c r="I59" s="360">
        <v>211</v>
      </c>
      <c r="J59" s="466">
        <f t="shared" si="13"/>
        <v>197.253521126761</v>
      </c>
      <c r="K59" s="474">
        <f t="shared" si="1"/>
        <v>0.0696893966440556</v>
      </c>
      <c r="L59" s="466">
        <f t="shared" si="2"/>
        <v>171.5</v>
      </c>
      <c r="M59" s="474">
        <f t="shared" si="3"/>
        <v>0.230320699708455</v>
      </c>
    </row>
    <row r="60" ht="22" customHeight="1" spans="1:13">
      <c r="A60" s="352">
        <v>44909</v>
      </c>
      <c r="B60" s="468" t="s">
        <v>12</v>
      </c>
      <c r="C60" s="353" t="s">
        <v>90</v>
      </c>
      <c r="D60" s="466">
        <v>40</v>
      </c>
      <c r="E60" s="353">
        <v>0.71</v>
      </c>
      <c r="F60" s="353">
        <v>0.05</v>
      </c>
      <c r="G60" s="356">
        <v>7310</v>
      </c>
      <c r="H60" s="361">
        <v>442</v>
      </c>
      <c r="I60" s="360">
        <v>271</v>
      </c>
      <c r="J60" s="466">
        <f t="shared" si="13"/>
        <v>257.394366197183</v>
      </c>
      <c r="K60" s="474">
        <f t="shared" si="1"/>
        <v>0.052859097127223</v>
      </c>
      <c r="L60" s="466">
        <f t="shared" si="2"/>
        <v>221</v>
      </c>
      <c r="M60" s="474">
        <f t="shared" si="3"/>
        <v>0.226244343891403</v>
      </c>
    </row>
    <row r="61" ht="22" customHeight="1" spans="1:13">
      <c r="A61" s="352">
        <v>44916</v>
      </c>
      <c r="B61" s="468" t="s">
        <v>12</v>
      </c>
      <c r="C61" s="353" t="s">
        <v>90</v>
      </c>
      <c r="D61" s="466">
        <v>40</v>
      </c>
      <c r="E61" s="353">
        <v>0.71</v>
      </c>
      <c r="F61" s="353">
        <v>0.05</v>
      </c>
      <c r="G61" s="470">
        <v>4679.5</v>
      </c>
      <c r="H61" s="361">
        <v>299.5</v>
      </c>
      <c r="I61" s="360">
        <v>173</v>
      </c>
      <c r="J61" s="466">
        <f t="shared" si="13"/>
        <v>164.771126760563</v>
      </c>
      <c r="K61" s="474">
        <f t="shared" si="1"/>
        <v>0.0499412330377176</v>
      </c>
      <c r="L61" s="466">
        <f t="shared" si="2"/>
        <v>149.75</v>
      </c>
      <c r="M61" s="474">
        <f t="shared" si="3"/>
        <v>0.155258764607679</v>
      </c>
    </row>
    <row r="62" ht="22" customHeight="1" spans="1:13">
      <c r="A62" s="352">
        <v>44919</v>
      </c>
      <c r="B62" s="468" t="s">
        <v>12</v>
      </c>
      <c r="C62" s="353" t="s">
        <v>90</v>
      </c>
      <c r="D62" s="466">
        <v>40</v>
      </c>
      <c r="E62" s="353">
        <v>0.71</v>
      </c>
      <c r="F62" s="353">
        <v>0.05</v>
      </c>
      <c r="G62" s="356">
        <v>8943.5</v>
      </c>
      <c r="H62" s="361">
        <v>540.5</v>
      </c>
      <c r="I62" s="360">
        <v>326</v>
      </c>
      <c r="J62" s="466">
        <f t="shared" si="13"/>
        <v>314.911971830986</v>
      </c>
      <c r="K62" s="474">
        <f t="shared" si="1"/>
        <v>0.0352099289987141</v>
      </c>
      <c r="L62" s="466">
        <f t="shared" si="2"/>
        <v>270.25</v>
      </c>
      <c r="M62" s="474">
        <f t="shared" si="3"/>
        <v>0.206290471785384</v>
      </c>
    </row>
    <row r="63" ht="22" customHeight="1" spans="1:13">
      <c r="A63" s="352">
        <v>44922</v>
      </c>
      <c r="B63" s="468" t="s">
        <v>12</v>
      </c>
      <c r="C63" s="353" t="s">
        <v>90</v>
      </c>
      <c r="D63" s="466">
        <v>40</v>
      </c>
      <c r="E63" s="353">
        <v>0.71</v>
      </c>
      <c r="F63" s="353">
        <v>0.05</v>
      </c>
      <c r="G63" s="356">
        <v>7303.5</v>
      </c>
      <c r="H63" s="361">
        <v>449</v>
      </c>
      <c r="I63" s="360">
        <v>272</v>
      </c>
      <c r="J63" s="466">
        <f t="shared" si="13"/>
        <v>257.165492957746</v>
      </c>
      <c r="K63" s="474">
        <f t="shared" si="1"/>
        <v>0.0576846717327308</v>
      </c>
      <c r="L63" s="466">
        <f t="shared" si="2"/>
        <v>224.5</v>
      </c>
      <c r="M63" s="474">
        <f t="shared" si="3"/>
        <v>0.211581291759465</v>
      </c>
    </row>
    <row r="64" ht="22" customHeight="1" spans="1:13">
      <c r="A64" s="352">
        <v>44924</v>
      </c>
      <c r="B64" s="468" t="s">
        <v>12</v>
      </c>
      <c r="C64" s="353" t="s">
        <v>90</v>
      </c>
      <c r="D64" s="466">
        <v>40</v>
      </c>
      <c r="E64" s="353">
        <v>0.71</v>
      </c>
      <c r="F64" s="353">
        <v>0.05</v>
      </c>
      <c r="G64" s="356">
        <v>5596</v>
      </c>
      <c r="H64" s="361">
        <v>335</v>
      </c>
      <c r="I64" s="360">
        <v>207</v>
      </c>
      <c r="J64" s="466">
        <f t="shared" si="13"/>
        <v>197.042253521127</v>
      </c>
      <c r="K64" s="474">
        <f t="shared" si="1"/>
        <v>0.0505360972122944</v>
      </c>
      <c r="L64" s="466">
        <f t="shared" si="2"/>
        <v>167.5</v>
      </c>
      <c r="M64" s="474">
        <f t="shared" si="3"/>
        <v>0.235820895522388</v>
      </c>
    </row>
    <row r="65" ht="22" customHeight="1" spans="1:13">
      <c r="A65" s="431" t="s">
        <v>91</v>
      </c>
      <c r="B65" s="467"/>
      <c r="C65" s="467"/>
      <c r="D65" s="403">
        <v>40</v>
      </c>
      <c r="E65" s="402">
        <v>0.71</v>
      </c>
      <c r="F65" s="402">
        <v>0.05</v>
      </c>
      <c r="G65" s="368">
        <f t="shared" ref="G65:J65" si="14">SUM(G46:G64)</f>
        <v>112313</v>
      </c>
      <c r="H65" s="368">
        <f t="shared" si="14"/>
        <v>6897</v>
      </c>
      <c r="I65" s="403">
        <f t="shared" si="14"/>
        <v>4182</v>
      </c>
      <c r="J65" s="403">
        <f t="shared" si="14"/>
        <v>3954.68309859155</v>
      </c>
      <c r="K65" s="475">
        <f t="shared" si="1"/>
        <v>0.0574804341438659</v>
      </c>
      <c r="L65" s="403">
        <f t="shared" si="2"/>
        <v>3448.5</v>
      </c>
      <c r="M65" s="475">
        <f t="shared" si="3"/>
        <v>0.212701174423662</v>
      </c>
    </row>
    <row r="66" ht="22" customHeight="1" spans="1:13">
      <c r="A66" s="352">
        <v>44838</v>
      </c>
      <c r="B66" s="468" t="s">
        <v>12</v>
      </c>
      <c r="C66" s="353" t="s">
        <v>92</v>
      </c>
      <c r="D66" s="466">
        <v>60</v>
      </c>
      <c r="E66" s="353">
        <v>0.67</v>
      </c>
      <c r="F66" s="353">
        <v>0.04</v>
      </c>
      <c r="G66" s="356">
        <v>4862.5</v>
      </c>
      <c r="H66" s="361">
        <v>242</v>
      </c>
      <c r="I66" s="360">
        <v>120</v>
      </c>
      <c r="J66" s="466">
        <f t="shared" ref="J66:J74" si="15">G66/(E66*D66)</f>
        <v>120.957711442786</v>
      </c>
      <c r="K66" s="474">
        <f t="shared" si="1"/>
        <v>-0.00791773778920304</v>
      </c>
      <c r="L66" s="466">
        <f t="shared" si="2"/>
        <v>100.833333333333</v>
      </c>
      <c r="M66" s="474">
        <f t="shared" si="3"/>
        <v>0.190082644628099</v>
      </c>
    </row>
    <row r="67" ht="22" customHeight="1" spans="1:13">
      <c r="A67" s="352">
        <v>44848</v>
      </c>
      <c r="B67" s="468" t="s">
        <v>12</v>
      </c>
      <c r="C67" s="353" t="s">
        <v>92</v>
      </c>
      <c r="D67" s="466">
        <v>60</v>
      </c>
      <c r="E67" s="353">
        <v>0.67</v>
      </c>
      <c r="F67" s="353">
        <v>0.04</v>
      </c>
      <c r="G67" s="356">
        <v>3917</v>
      </c>
      <c r="H67" s="361">
        <v>209</v>
      </c>
      <c r="I67" s="360">
        <v>101</v>
      </c>
      <c r="J67" s="466">
        <f t="shared" si="15"/>
        <v>97.4378109452736</v>
      </c>
      <c r="K67" s="474">
        <f t="shared" si="1"/>
        <v>0.0365585907582334</v>
      </c>
      <c r="L67" s="466">
        <f t="shared" si="2"/>
        <v>87.0833333333333</v>
      </c>
      <c r="M67" s="474">
        <f t="shared" si="3"/>
        <v>0.159808612440191</v>
      </c>
    </row>
    <row r="68" ht="22" customHeight="1" spans="1:13">
      <c r="A68" s="352">
        <v>44859</v>
      </c>
      <c r="B68" s="468" t="s">
        <v>12</v>
      </c>
      <c r="C68" s="353" t="s">
        <v>92</v>
      </c>
      <c r="D68" s="466">
        <v>60</v>
      </c>
      <c r="E68" s="353">
        <v>0.67</v>
      </c>
      <c r="F68" s="353">
        <v>0.04</v>
      </c>
      <c r="G68" s="356">
        <v>10201.5</v>
      </c>
      <c r="H68" s="361">
        <v>539</v>
      </c>
      <c r="I68" s="360">
        <v>253</v>
      </c>
      <c r="J68" s="466">
        <f t="shared" si="15"/>
        <v>253.768656716418</v>
      </c>
      <c r="K68" s="474">
        <f t="shared" si="1"/>
        <v>-0.00302896632848104</v>
      </c>
      <c r="L68" s="466">
        <f t="shared" si="2"/>
        <v>224.583333333333</v>
      </c>
      <c r="M68" s="474">
        <f t="shared" si="3"/>
        <v>0.126530612244898</v>
      </c>
    </row>
    <row r="69" ht="22" customHeight="1" spans="1:13">
      <c r="A69" s="352">
        <v>44863</v>
      </c>
      <c r="B69" s="468" t="s">
        <v>12</v>
      </c>
      <c r="C69" s="353" t="s">
        <v>92</v>
      </c>
      <c r="D69" s="466">
        <v>60</v>
      </c>
      <c r="E69" s="353">
        <v>0.67</v>
      </c>
      <c r="F69" s="353">
        <v>0.04</v>
      </c>
      <c r="G69" s="356">
        <v>2350</v>
      </c>
      <c r="H69" s="361">
        <v>110.5</v>
      </c>
      <c r="I69" s="360">
        <v>57</v>
      </c>
      <c r="J69" s="466">
        <f t="shared" si="15"/>
        <v>58.4577114427861</v>
      </c>
      <c r="K69" s="474">
        <f t="shared" ref="K69:K75" si="16">(I69-J69)/J69</f>
        <v>-0.0249361702127659</v>
      </c>
      <c r="L69" s="466">
        <f t="shared" ref="L69:L75" si="17">H69/(F69*D69)</f>
        <v>46.0416666666667</v>
      </c>
      <c r="M69" s="474">
        <f t="shared" ref="M69:M75" si="18">(I69-L69)/L69</f>
        <v>0.238009049773756</v>
      </c>
    </row>
    <row r="70" ht="22" customHeight="1" spans="1:13">
      <c r="A70" s="352">
        <v>44872</v>
      </c>
      <c r="B70" s="468" t="s">
        <v>12</v>
      </c>
      <c r="C70" s="353" t="s">
        <v>92</v>
      </c>
      <c r="D70" s="466">
        <v>60</v>
      </c>
      <c r="E70" s="353">
        <v>0.67</v>
      </c>
      <c r="F70" s="353">
        <v>0.04</v>
      </c>
      <c r="G70" s="356">
        <v>2536.5</v>
      </c>
      <c r="H70" s="361">
        <v>139.5</v>
      </c>
      <c r="I70" s="360">
        <v>64</v>
      </c>
      <c r="J70" s="466">
        <f t="shared" si="15"/>
        <v>63.0970149253731</v>
      </c>
      <c r="K70" s="474">
        <f t="shared" si="16"/>
        <v>0.0143110585452396</v>
      </c>
      <c r="L70" s="466">
        <f t="shared" si="17"/>
        <v>58.125</v>
      </c>
      <c r="M70" s="474">
        <f t="shared" si="18"/>
        <v>0.101075268817204</v>
      </c>
    </row>
    <row r="71" ht="22" customHeight="1" spans="1:13">
      <c r="A71" s="352">
        <v>44880</v>
      </c>
      <c r="B71" s="468" t="s">
        <v>12</v>
      </c>
      <c r="C71" s="353" t="s">
        <v>92</v>
      </c>
      <c r="D71" s="466">
        <v>60</v>
      </c>
      <c r="E71" s="353">
        <v>0.67</v>
      </c>
      <c r="F71" s="353">
        <v>0.04</v>
      </c>
      <c r="G71" s="356">
        <v>3139.5</v>
      </c>
      <c r="H71" s="361">
        <v>160</v>
      </c>
      <c r="I71" s="360">
        <v>79</v>
      </c>
      <c r="J71" s="466">
        <f t="shared" si="15"/>
        <v>78.0970149253731</v>
      </c>
      <c r="K71" s="474">
        <f t="shared" si="16"/>
        <v>0.0115623506927855</v>
      </c>
      <c r="L71" s="466">
        <f t="shared" si="17"/>
        <v>66.6666666666667</v>
      </c>
      <c r="M71" s="474">
        <f t="shared" si="18"/>
        <v>0.185</v>
      </c>
    </row>
    <row r="72" ht="22" customHeight="1" spans="1:13">
      <c r="A72" s="352">
        <v>44894</v>
      </c>
      <c r="B72" s="468" t="s">
        <v>12</v>
      </c>
      <c r="C72" s="353" t="s">
        <v>92</v>
      </c>
      <c r="D72" s="466">
        <v>60</v>
      </c>
      <c r="E72" s="353">
        <v>0.67</v>
      </c>
      <c r="F72" s="353">
        <v>0.04</v>
      </c>
      <c r="G72" s="356">
        <v>5996.5</v>
      </c>
      <c r="H72" s="361">
        <v>315.5</v>
      </c>
      <c r="I72" s="360">
        <v>147</v>
      </c>
      <c r="J72" s="466">
        <f t="shared" si="15"/>
        <v>149.166666666667</v>
      </c>
      <c r="K72" s="474">
        <f t="shared" si="16"/>
        <v>-0.0145251396648044</v>
      </c>
      <c r="L72" s="466">
        <f t="shared" si="17"/>
        <v>131.458333333333</v>
      </c>
      <c r="M72" s="474">
        <f t="shared" si="18"/>
        <v>0.118225039619651</v>
      </c>
    </row>
    <row r="73" ht="22" customHeight="1" spans="1:13">
      <c r="A73" s="352">
        <v>44910</v>
      </c>
      <c r="B73" s="468" t="s">
        <v>12</v>
      </c>
      <c r="C73" s="353" t="s">
        <v>92</v>
      </c>
      <c r="D73" s="466">
        <v>60</v>
      </c>
      <c r="E73" s="353">
        <v>0.67</v>
      </c>
      <c r="F73" s="353">
        <v>0.04</v>
      </c>
      <c r="G73" s="356">
        <v>5195.5</v>
      </c>
      <c r="H73" s="361">
        <v>259.5</v>
      </c>
      <c r="I73" s="360">
        <v>132</v>
      </c>
      <c r="J73" s="466">
        <f t="shared" si="15"/>
        <v>129.241293532338</v>
      </c>
      <c r="K73" s="474">
        <f t="shared" si="16"/>
        <v>0.0213453950534118</v>
      </c>
      <c r="L73" s="466">
        <f t="shared" si="17"/>
        <v>108.125</v>
      </c>
      <c r="M73" s="474">
        <f t="shared" si="18"/>
        <v>0.220809248554913</v>
      </c>
    </row>
    <row r="74" ht="22" customHeight="1" spans="1:13">
      <c r="A74" s="352">
        <v>44923</v>
      </c>
      <c r="B74" s="468" t="s">
        <v>12</v>
      </c>
      <c r="C74" s="353" t="s">
        <v>92</v>
      </c>
      <c r="D74" s="466">
        <v>60</v>
      </c>
      <c r="E74" s="353">
        <v>0.67</v>
      </c>
      <c r="F74" s="353">
        <v>0.04</v>
      </c>
      <c r="G74" s="356">
        <v>6333</v>
      </c>
      <c r="H74" s="361">
        <v>324.5</v>
      </c>
      <c r="I74" s="360">
        <v>159</v>
      </c>
      <c r="J74" s="466">
        <f t="shared" si="15"/>
        <v>157.537313432836</v>
      </c>
      <c r="K74" s="474">
        <f t="shared" si="16"/>
        <v>0.00928469919469449</v>
      </c>
      <c r="L74" s="466">
        <f t="shared" si="17"/>
        <v>135.208333333333</v>
      </c>
      <c r="M74" s="474">
        <f t="shared" si="18"/>
        <v>0.175963020030817</v>
      </c>
    </row>
    <row r="75" ht="22" customHeight="1" spans="1:13">
      <c r="A75" s="23" t="s">
        <v>93</v>
      </c>
      <c r="B75" s="23"/>
      <c r="C75" s="23"/>
      <c r="D75" s="403">
        <v>60</v>
      </c>
      <c r="E75" s="402">
        <v>0.67</v>
      </c>
      <c r="F75" s="402">
        <v>0.04</v>
      </c>
      <c r="G75" s="368">
        <f t="shared" ref="G75:J75" si="19">SUM(G66:G74)</f>
        <v>44532</v>
      </c>
      <c r="H75" s="368">
        <f t="shared" si="19"/>
        <v>2299.5</v>
      </c>
      <c r="I75" s="403">
        <f t="shared" si="19"/>
        <v>1112</v>
      </c>
      <c r="J75" s="403">
        <f t="shared" si="19"/>
        <v>1107.76119402985</v>
      </c>
      <c r="K75" s="475">
        <f t="shared" si="16"/>
        <v>0.00382646187011593</v>
      </c>
      <c r="L75" s="403">
        <f t="shared" si="17"/>
        <v>958.125</v>
      </c>
      <c r="M75" s="475">
        <f t="shared" si="18"/>
        <v>0.160600130463144</v>
      </c>
    </row>
    <row r="76" ht="22" customHeight="1" spans="1:13">
      <c r="A76" s="431" t="s">
        <v>94</v>
      </c>
      <c r="B76" s="467"/>
      <c r="C76" s="467"/>
      <c r="D76" s="467"/>
      <c r="E76" s="467"/>
      <c r="F76" s="467"/>
      <c r="G76" s="467"/>
      <c r="H76" s="476"/>
      <c r="I76" s="403">
        <f>SUM(I75,I65,I45,I34,I17,I12,I10,I6)</f>
        <v>13765</v>
      </c>
      <c r="J76" s="403"/>
      <c r="K76" s="477"/>
      <c r="L76" s="438"/>
      <c r="M76" s="478"/>
    </row>
  </sheetData>
  <mergeCells count="23">
    <mergeCell ref="A1:M1"/>
    <mergeCell ref="A2:M2"/>
    <mergeCell ref="E3:F3"/>
    <mergeCell ref="G3:H3"/>
    <mergeCell ref="A6:C6"/>
    <mergeCell ref="A10:C10"/>
    <mergeCell ref="A12:C12"/>
    <mergeCell ref="A17:C17"/>
    <mergeCell ref="A34:C34"/>
    <mergeCell ref="A45:C45"/>
    <mergeCell ref="A65:C65"/>
    <mergeCell ref="A75:C75"/>
    <mergeCell ref="A76:H76"/>
    <mergeCell ref="K76:M76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472222222222222" right="0.432638888888889" top="0.472222222222222" bottom="0.156944444444444" header="0.393055555555556" footer="0.118055555555556"/>
  <pageSetup paperSize="9" scale="91" fitToHeight="0" orientation="landscape"/>
  <headerFooter/>
  <ignoredErrors>
    <ignoredError sqref="J65 J45 J34 J17 J12 J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</sheetPr>
  <dimension ref="A1:M6"/>
  <sheetViews>
    <sheetView view="pageBreakPreview" zoomScaleNormal="100" workbookViewId="0">
      <selection activeCell="N34" sqref="N34"/>
    </sheetView>
  </sheetViews>
  <sheetFormatPr defaultColWidth="8.8" defaultRowHeight="15.5" outlineLevelRow="5"/>
  <cols>
    <col min="1" max="1" width="8.8" style="440"/>
    <col min="2" max="2" width="14.3" style="440" customWidth="1"/>
    <col min="3" max="3" width="8.8" style="440"/>
    <col min="4" max="4" width="10.4" style="440" customWidth="1"/>
    <col min="5" max="5" width="8.8" style="440"/>
    <col min="6" max="6" width="10.2" style="440" customWidth="1"/>
    <col min="7" max="7" width="8.8" style="440"/>
    <col min="8" max="8" width="9.9" style="440" customWidth="1"/>
    <col min="9" max="9" width="8.8" style="440"/>
    <col min="10" max="10" width="13.8" style="440" customWidth="1"/>
    <col min="11" max="11" width="8.8" style="440"/>
    <col min="12" max="12" width="9.9" style="440" customWidth="1"/>
    <col min="13" max="16384" width="8.8" style="440"/>
  </cols>
  <sheetData>
    <row r="1" ht="18" customHeight="1" spans="1:13">
      <c r="A1" s="103" t="s">
        <v>95</v>
      </c>
      <c r="B1" s="103"/>
      <c r="C1" s="441"/>
      <c r="D1" s="441"/>
      <c r="E1" s="441"/>
      <c r="F1" s="441"/>
      <c r="G1" s="441"/>
      <c r="H1" s="385"/>
      <c r="I1" s="441"/>
      <c r="J1" s="441"/>
      <c r="K1" s="441"/>
      <c r="L1" s="441"/>
      <c r="M1" s="441"/>
    </row>
    <row r="2" ht="30" customHeight="1" spans="1:13">
      <c r="A2" s="442" t="s">
        <v>96</v>
      </c>
      <c r="B2" s="443"/>
      <c r="C2" s="443"/>
      <c r="D2" s="443"/>
      <c r="E2" s="443"/>
      <c r="F2" s="443"/>
      <c r="G2" s="443"/>
      <c r="H2" s="390"/>
      <c r="I2" s="443"/>
      <c r="J2" s="443"/>
      <c r="K2" s="443"/>
      <c r="L2" s="443"/>
      <c r="M2" s="443"/>
    </row>
    <row r="3" ht="30" customHeight="1" spans="1:13">
      <c r="A3" s="444" t="s">
        <v>97</v>
      </c>
      <c r="B3" s="445" t="s">
        <v>67</v>
      </c>
      <c r="C3" s="446" t="s">
        <v>68</v>
      </c>
      <c r="D3" s="445" t="s">
        <v>69</v>
      </c>
      <c r="E3" s="445" t="s">
        <v>98</v>
      </c>
      <c r="F3" s="445"/>
      <c r="G3" s="445" t="s">
        <v>99</v>
      </c>
      <c r="H3" s="447"/>
      <c r="I3" s="445" t="s">
        <v>100</v>
      </c>
      <c r="J3" s="445" t="s">
        <v>73</v>
      </c>
      <c r="K3" s="445" t="s">
        <v>74</v>
      </c>
      <c r="L3" s="445" t="s">
        <v>75</v>
      </c>
      <c r="M3" s="407" t="s">
        <v>76</v>
      </c>
    </row>
    <row r="4" ht="30" customHeight="1" spans="1:13">
      <c r="A4" s="444"/>
      <c r="B4" s="445"/>
      <c r="C4" s="448"/>
      <c r="D4" s="445"/>
      <c r="E4" s="445" t="s">
        <v>77</v>
      </c>
      <c r="F4" s="445" t="s">
        <v>78</v>
      </c>
      <c r="G4" s="445" t="s">
        <v>77</v>
      </c>
      <c r="H4" s="447" t="s">
        <v>78</v>
      </c>
      <c r="I4" s="445"/>
      <c r="J4" s="445"/>
      <c r="K4" s="445"/>
      <c r="L4" s="445"/>
      <c r="M4" s="407"/>
    </row>
    <row r="5" ht="22" customHeight="1" spans="1:13">
      <c r="A5" s="444">
        <v>44891</v>
      </c>
      <c r="B5" s="445" t="s">
        <v>101</v>
      </c>
      <c r="C5" s="445"/>
      <c r="D5" s="449">
        <v>6.6</v>
      </c>
      <c r="E5" s="353"/>
      <c r="F5" s="449">
        <v>0.08</v>
      </c>
      <c r="G5" s="450"/>
      <c r="H5" s="451">
        <v>331</v>
      </c>
      <c r="I5" s="458">
        <v>584</v>
      </c>
      <c r="J5" s="459"/>
      <c r="K5" s="460"/>
      <c r="L5" s="397">
        <f>H5/(D5*F5)</f>
        <v>626.893939393939</v>
      </c>
      <c r="M5" s="460">
        <f>(I5-L5)/L5</f>
        <v>-0.0684229607250755</v>
      </c>
    </row>
    <row r="6" ht="22" customHeight="1" spans="1:13">
      <c r="A6" s="452" t="s">
        <v>102</v>
      </c>
      <c r="B6" s="453"/>
      <c r="C6" s="454"/>
      <c r="D6" s="455">
        <v>6.6</v>
      </c>
      <c r="E6" s="23"/>
      <c r="F6" s="455">
        <v>0.08</v>
      </c>
      <c r="G6" s="456"/>
      <c r="H6" s="457">
        <f>SUM(H5:H5)</f>
        <v>331</v>
      </c>
      <c r="I6" s="461">
        <f>SUM(I5:I5)</f>
        <v>584</v>
      </c>
      <c r="J6" s="461"/>
      <c r="K6" s="462"/>
      <c r="L6" s="462">
        <f>H6/(D6*F6)</f>
        <v>626.893939393939</v>
      </c>
      <c r="M6" s="463">
        <f>(I6-L6)/L6</f>
        <v>-0.0684229607250755</v>
      </c>
    </row>
  </sheetData>
  <mergeCells count="14">
    <mergeCell ref="A1:M1"/>
    <mergeCell ref="A2:M2"/>
    <mergeCell ref="E3:F3"/>
    <mergeCell ref="G3:H3"/>
    <mergeCell ref="A6:C6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dataValidations count="1">
    <dataValidation type="list" allowBlank="1" showInputMessage="1" showErrorMessage="1" sqref="B6:C6">
      <formula1>"CRT彩色电视机,CRT黑白电视机,电脑显示器,电脑主机,电冰箱,洗衣机,空调"</formula1>
    </dataValidation>
  </dataValidations>
  <pageMargins left="0.550694444444444" right="0.393055555555556" top="1" bottom="1" header="0.5" footer="0.5"/>
  <pageSetup paperSize="9" scale="9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M104"/>
  <sheetViews>
    <sheetView view="pageBreakPreview" zoomScaleNormal="100" workbookViewId="0">
      <pane ySplit="4" topLeftCell="A97" activePane="bottomLeft" state="frozen"/>
      <selection/>
      <selection pane="bottomLeft" activeCell="A104" sqref="A104:H104"/>
    </sheetView>
  </sheetViews>
  <sheetFormatPr defaultColWidth="9" defaultRowHeight="13"/>
  <cols>
    <col min="1" max="2" width="8.91666666666667" style="374" customWidth="1"/>
    <col min="3" max="3" width="18.4" style="374" customWidth="1"/>
    <col min="4" max="4" width="11" style="378" customWidth="1"/>
    <col min="5" max="6" width="10.75" style="376" customWidth="1"/>
    <col min="7" max="7" width="11.9166666666667" style="377" customWidth="1"/>
    <col min="8" max="8" width="11.5" style="377" customWidth="1"/>
    <col min="9" max="9" width="9.33333333333333" style="414" customWidth="1"/>
    <col min="10" max="10" width="13.25" style="378" customWidth="1"/>
    <col min="11" max="11" width="10.3333333333333" style="415" customWidth="1"/>
    <col min="12" max="12" width="13.3333333333333" style="378" customWidth="1"/>
    <col min="13" max="13" width="8.75" style="415" customWidth="1"/>
    <col min="14" max="16372" width="9" style="373"/>
    <col min="16373" max="16376" width="9" style="5"/>
    <col min="16377" max="16377" width="9" style="380"/>
    <col min="16378" max="16384" width="9" style="416"/>
  </cols>
  <sheetData>
    <row r="1" s="2" customFormat="1" ht="20.15" customHeight="1" spans="1:13">
      <c r="A1" s="417" t="s">
        <v>103</v>
      </c>
      <c r="B1" s="418"/>
      <c r="C1" s="418"/>
      <c r="D1" s="419"/>
      <c r="E1" s="420"/>
      <c r="F1" s="420"/>
      <c r="G1" s="421"/>
      <c r="H1" s="421"/>
      <c r="I1" s="419"/>
      <c r="J1" s="419"/>
      <c r="K1" s="432"/>
      <c r="L1" s="419"/>
      <c r="M1" s="432"/>
    </row>
    <row r="2" s="371" customFormat="1" ht="30" customHeight="1" spans="1:13">
      <c r="A2" s="388" t="s">
        <v>104</v>
      </c>
      <c r="B2" s="388"/>
      <c r="C2" s="388"/>
      <c r="D2" s="391"/>
      <c r="E2" s="389"/>
      <c r="F2" s="389"/>
      <c r="G2" s="390"/>
      <c r="H2" s="390"/>
      <c r="I2" s="391"/>
      <c r="J2" s="391"/>
      <c r="K2" s="433"/>
      <c r="L2" s="391"/>
      <c r="M2" s="433"/>
    </row>
    <row r="3" s="373" customFormat="1" ht="32" customHeight="1" spans="1:13">
      <c r="A3" s="344" t="s">
        <v>97</v>
      </c>
      <c r="B3" s="422" t="s">
        <v>67</v>
      </c>
      <c r="C3" s="344" t="s">
        <v>68</v>
      </c>
      <c r="D3" s="423" t="s">
        <v>105</v>
      </c>
      <c r="E3" s="424" t="s">
        <v>106</v>
      </c>
      <c r="F3" s="424"/>
      <c r="G3" s="425" t="s">
        <v>107</v>
      </c>
      <c r="H3" s="425"/>
      <c r="I3" s="434" t="s">
        <v>108</v>
      </c>
      <c r="J3" s="423" t="s">
        <v>109</v>
      </c>
      <c r="K3" s="435" t="s">
        <v>110</v>
      </c>
      <c r="L3" s="423" t="s">
        <v>111</v>
      </c>
      <c r="M3" s="435" t="s">
        <v>112</v>
      </c>
    </row>
    <row r="4" s="373" customFormat="1" ht="25" customHeight="1" spans="1:13">
      <c r="A4" s="344"/>
      <c r="B4" s="426"/>
      <c r="C4" s="344" t="s">
        <v>113</v>
      </c>
      <c r="D4" s="423"/>
      <c r="E4" s="424" t="s">
        <v>114</v>
      </c>
      <c r="F4" s="424" t="s">
        <v>115</v>
      </c>
      <c r="G4" s="425" t="s">
        <v>114</v>
      </c>
      <c r="H4" s="425" t="s">
        <v>115</v>
      </c>
      <c r="I4" s="423"/>
      <c r="J4" s="423"/>
      <c r="K4" s="436"/>
      <c r="L4" s="423"/>
      <c r="M4" s="436"/>
    </row>
    <row r="5" s="375" customFormat="1" ht="22" customHeight="1" spans="1:13">
      <c r="A5" s="352">
        <v>44840</v>
      </c>
      <c r="B5" s="352" t="s">
        <v>25</v>
      </c>
      <c r="C5" s="524" t="s">
        <v>116</v>
      </c>
      <c r="D5" s="428">
        <v>30</v>
      </c>
      <c r="E5" s="353">
        <v>0.16</v>
      </c>
      <c r="F5" s="353">
        <v>0.19</v>
      </c>
      <c r="G5" s="361">
        <v>1120</v>
      </c>
      <c r="H5" s="361">
        <v>1785</v>
      </c>
      <c r="I5" s="360">
        <v>287</v>
      </c>
      <c r="J5" s="400">
        <f t="shared" ref="J5:J16" si="0">G5/(D5*E5)</f>
        <v>233.333333333333</v>
      </c>
      <c r="K5" s="408">
        <f t="shared" ref="K5:K68" si="1">(I5-J5)/J5</f>
        <v>0.23</v>
      </c>
      <c r="L5" s="400">
        <f t="shared" ref="L5:L68" si="2">H5/(D5*F5)</f>
        <v>313.157894736842</v>
      </c>
      <c r="M5" s="408">
        <f t="shared" ref="M5:M68" si="3">(I5-L5)/L5</f>
        <v>-0.0835294117647058</v>
      </c>
    </row>
    <row r="6" s="375" customFormat="1" ht="22" customHeight="1" spans="1:13">
      <c r="A6" s="352">
        <v>44845</v>
      </c>
      <c r="B6" s="352" t="s">
        <v>25</v>
      </c>
      <c r="C6" s="524" t="s">
        <v>117</v>
      </c>
      <c r="D6" s="428">
        <v>30</v>
      </c>
      <c r="E6" s="353">
        <v>0.16</v>
      </c>
      <c r="F6" s="353">
        <v>0.19</v>
      </c>
      <c r="G6" s="361">
        <v>1700</v>
      </c>
      <c r="H6" s="361">
        <v>2017.5</v>
      </c>
      <c r="I6" s="360">
        <v>403</v>
      </c>
      <c r="J6" s="400">
        <f t="shared" si="0"/>
        <v>354.166666666667</v>
      </c>
      <c r="K6" s="408">
        <f t="shared" si="1"/>
        <v>0.137882352941176</v>
      </c>
      <c r="L6" s="400">
        <f t="shared" si="2"/>
        <v>353.947368421053</v>
      </c>
      <c r="M6" s="408">
        <f t="shared" si="3"/>
        <v>0.138587360594796</v>
      </c>
    </row>
    <row r="7" s="375" customFormat="1" ht="22" customHeight="1" spans="1:13">
      <c r="A7" s="352">
        <v>44847</v>
      </c>
      <c r="B7" s="352" t="s">
        <v>25</v>
      </c>
      <c r="C7" s="524" t="s">
        <v>117</v>
      </c>
      <c r="D7" s="428">
        <v>30</v>
      </c>
      <c r="E7" s="353">
        <v>0.16</v>
      </c>
      <c r="F7" s="353">
        <v>0.19</v>
      </c>
      <c r="G7" s="361">
        <v>936</v>
      </c>
      <c r="H7" s="361">
        <v>1058</v>
      </c>
      <c r="I7" s="360">
        <v>219</v>
      </c>
      <c r="J7" s="400">
        <f t="shared" si="0"/>
        <v>195</v>
      </c>
      <c r="K7" s="408">
        <f t="shared" si="1"/>
        <v>0.123076923076923</v>
      </c>
      <c r="L7" s="400">
        <f t="shared" si="2"/>
        <v>185.614035087719</v>
      </c>
      <c r="M7" s="408">
        <f t="shared" si="3"/>
        <v>0.179867674858223</v>
      </c>
    </row>
    <row r="8" s="375" customFormat="1" ht="22" customHeight="1" spans="1:13">
      <c r="A8" s="352">
        <v>44850</v>
      </c>
      <c r="B8" s="352" t="s">
        <v>25</v>
      </c>
      <c r="C8" s="524" t="s">
        <v>117</v>
      </c>
      <c r="D8" s="428">
        <v>30</v>
      </c>
      <c r="E8" s="353">
        <v>0.16</v>
      </c>
      <c r="F8" s="353">
        <v>0.19</v>
      </c>
      <c r="G8" s="361">
        <v>1609</v>
      </c>
      <c r="H8" s="361">
        <v>1725</v>
      </c>
      <c r="I8" s="405">
        <v>333</v>
      </c>
      <c r="J8" s="400">
        <f t="shared" si="0"/>
        <v>335.208333333333</v>
      </c>
      <c r="K8" s="408">
        <f t="shared" si="1"/>
        <v>-0.00658794282162845</v>
      </c>
      <c r="L8" s="400">
        <f t="shared" si="2"/>
        <v>302.631578947368</v>
      </c>
      <c r="M8" s="408">
        <f t="shared" si="3"/>
        <v>0.100347826086956</v>
      </c>
    </row>
    <row r="9" s="375" customFormat="1" ht="22" customHeight="1" spans="1:13">
      <c r="A9" s="352">
        <v>44859</v>
      </c>
      <c r="B9" s="352" t="s">
        <v>25</v>
      </c>
      <c r="C9" s="524" t="s">
        <v>117</v>
      </c>
      <c r="D9" s="428">
        <v>30</v>
      </c>
      <c r="E9" s="353">
        <v>0.16</v>
      </c>
      <c r="F9" s="353">
        <v>0.19</v>
      </c>
      <c r="G9" s="361">
        <v>3569</v>
      </c>
      <c r="H9" s="361">
        <v>3157.5</v>
      </c>
      <c r="I9" s="360">
        <v>633</v>
      </c>
      <c r="J9" s="400">
        <f t="shared" si="0"/>
        <v>743.541666666667</v>
      </c>
      <c r="K9" s="408">
        <f t="shared" si="1"/>
        <v>-0.14866909498459</v>
      </c>
      <c r="L9" s="400">
        <f t="shared" si="2"/>
        <v>553.947368421053</v>
      </c>
      <c r="M9" s="408">
        <f t="shared" si="3"/>
        <v>0.14270783847981</v>
      </c>
    </row>
    <row r="10" s="375" customFormat="1" ht="22" customHeight="1" spans="1:13">
      <c r="A10" s="352">
        <v>44864</v>
      </c>
      <c r="B10" s="352" t="s">
        <v>25</v>
      </c>
      <c r="C10" s="524" t="s">
        <v>117</v>
      </c>
      <c r="D10" s="428">
        <v>30</v>
      </c>
      <c r="E10" s="353">
        <v>0.16</v>
      </c>
      <c r="F10" s="353">
        <v>0.19</v>
      </c>
      <c r="G10" s="361">
        <v>3173.5</v>
      </c>
      <c r="H10" s="361">
        <v>2565</v>
      </c>
      <c r="I10" s="360">
        <v>510</v>
      </c>
      <c r="J10" s="400">
        <f t="shared" si="0"/>
        <v>661.145833333333</v>
      </c>
      <c r="K10" s="408">
        <f t="shared" si="1"/>
        <v>-0.228611942650071</v>
      </c>
      <c r="L10" s="400">
        <f t="shared" si="2"/>
        <v>450</v>
      </c>
      <c r="M10" s="408">
        <f t="shared" si="3"/>
        <v>0.133333333333333</v>
      </c>
    </row>
    <row r="11" s="375" customFormat="1" ht="22" customHeight="1" spans="1:13">
      <c r="A11" s="352">
        <v>44870</v>
      </c>
      <c r="B11" s="352" t="s">
        <v>25</v>
      </c>
      <c r="C11" s="524" t="s">
        <v>116</v>
      </c>
      <c r="D11" s="428">
        <v>30</v>
      </c>
      <c r="E11" s="353">
        <v>0.16</v>
      </c>
      <c r="F11" s="353">
        <v>0.19</v>
      </c>
      <c r="G11" s="361">
        <v>1104</v>
      </c>
      <c r="H11" s="361">
        <v>1297</v>
      </c>
      <c r="I11" s="360">
        <v>209</v>
      </c>
      <c r="J11" s="400">
        <f t="shared" si="0"/>
        <v>230</v>
      </c>
      <c r="K11" s="408">
        <f t="shared" si="1"/>
        <v>-0.091304347826087</v>
      </c>
      <c r="L11" s="400">
        <f t="shared" si="2"/>
        <v>227.543859649123</v>
      </c>
      <c r="M11" s="408">
        <f t="shared" si="3"/>
        <v>-0.0814957594448727</v>
      </c>
    </row>
    <row r="12" s="375" customFormat="1" ht="22" customHeight="1" spans="1:13">
      <c r="A12" s="352">
        <v>44876</v>
      </c>
      <c r="B12" s="352" t="s">
        <v>25</v>
      </c>
      <c r="C12" s="524" t="s">
        <v>117</v>
      </c>
      <c r="D12" s="428">
        <v>30</v>
      </c>
      <c r="E12" s="353">
        <v>0.16</v>
      </c>
      <c r="F12" s="353">
        <v>0.19</v>
      </c>
      <c r="G12" s="361">
        <v>1929</v>
      </c>
      <c r="H12" s="361">
        <v>1784.5</v>
      </c>
      <c r="I12" s="360">
        <v>352</v>
      </c>
      <c r="J12" s="400">
        <f t="shared" si="0"/>
        <v>401.875</v>
      </c>
      <c r="K12" s="408">
        <f t="shared" si="1"/>
        <v>-0.124105754276827</v>
      </c>
      <c r="L12" s="400">
        <f t="shared" si="2"/>
        <v>313.070175438596</v>
      </c>
      <c r="M12" s="408">
        <f t="shared" si="3"/>
        <v>0.124348557018773</v>
      </c>
    </row>
    <row r="13" s="375" customFormat="1" ht="22" customHeight="1" spans="1:13">
      <c r="A13" s="352">
        <v>44886</v>
      </c>
      <c r="B13" s="352" t="s">
        <v>25</v>
      </c>
      <c r="C13" s="524" t="s">
        <v>117</v>
      </c>
      <c r="D13" s="428">
        <v>30</v>
      </c>
      <c r="E13" s="353">
        <v>0.16</v>
      </c>
      <c r="F13" s="353">
        <v>0.19</v>
      </c>
      <c r="G13" s="361">
        <v>1318</v>
      </c>
      <c r="H13" s="361">
        <v>1038</v>
      </c>
      <c r="I13" s="360">
        <v>208</v>
      </c>
      <c r="J13" s="400">
        <f t="shared" si="0"/>
        <v>274.583333333333</v>
      </c>
      <c r="K13" s="408">
        <f t="shared" si="1"/>
        <v>-0.242488619119879</v>
      </c>
      <c r="L13" s="400">
        <f t="shared" si="2"/>
        <v>182.105263157895</v>
      </c>
      <c r="M13" s="408">
        <f t="shared" si="3"/>
        <v>0.142196531791907</v>
      </c>
    </row>
    <row r="14" s="375" customFormat="1" ht="22" customHeight="1" spans="1:13">
      <c r="A14" s="352">
        <v>44893</v>
      </c>
      <c r="B14" s="352" t="s">
        <v>25</v>
      </c>
      <c r="C14" s="524" t="s">
        <v>117</v>
      </c>
      <c r="D14" s="428">
        <v>30</v>
      </c>
      <c r="E14" s="353">
        <v>0.16</v>
      </c>
      <c r="F14" s="353">
        <v>0.19</v>
      </c>
      <c r="G14" s="361">
        <v>2289.5</v>
      </c>
      <c r="H14" s="361">
        <v>2646.5</v>
      </c>
      <c r="I14" s="405">
        <v>523</v>
      </c>
      <c r="J14" s="400">
        <f t="shared" si="0"/>
        <v>476.979166666667</v>
      </c>
      <c r="K14" s="408">
        <f t="shared" si="1"/>
        <v>0.0964839484603625</v>
      </c>
      <c r="L14" s="400">
        <f t="shared" si="2"/>
        <v>464.298245614035</v>
      </c>
      <c r="M14" s="408">
        <f t="shared" si="3"/>
        <v>0.126431135461931</v>
      </c>
    </row>
    <row r="15" s="375" customFormat="1" ht="22" customHeight="1" spans="1:13">
      <c r="A15" s="352">
        <v>44904</v>
      </c>
      <c r="B15" s="352" t="s">
        <v>25</v>
      </c>
      <c r="C15" s="524" t="s">
        <v>117</v>
      </c>
      <c r="D15" s="428">
        <v>30</v>
      </c>
      <c r="E15" s="353">
        <v>0.16</v>
      </c>
      <c r="F15" s="353">
        <v>0.19</v>
      </c>
      <c r="G15" s="361">
        <v>2377.5</v>
      </c>
      <c r="H15" s="361">
        <v>2302</v>
      </c>
      <c r="I15" s="360">
        <v>447</v>
      </c>
      <c r="J15" s="400">
        <f t="shared" si="0"/>
        <v>495.3125</v>
      </c>
      <c r="K15" s="408">
        <f t="shared" si="1"/>
        <v>-0.0975394321766562</v>
      </c>
      <c r="L15" s="400">
        <f t="shared" si="2"/>
        <v>403.859649122807</v>
      </c>
      <c r="M15" s="408">
        <f t="shared" si="3"/>
        <v>0.106820156385752</v>
      </c>
    </row>
    <row r="16" s="375" customFormat="1" ht="22" customHeight="1" spans="1:13">
      <c r="A16" s="352">
        <v>44923</v>
      </c>
      <c r="B16" s="352" t="s">
        <v>25</v>
      </c>
      <c r="C16" s="524" t="s">
        <v>117</v>
      </c>
      <c r="D16" s="428">
        <v>30</v>
      </c>
      <c r="E16" s="353">
        <v>0.16</v>
      </c>
      <c r="F16" s="353">
        <v>0.19</v>
      </c>
      <c r="G16" s="361">
        <v>3930</v>
      </c>
      <c r="H16" s="361">
        <v>3650</v>
      </c>
      <c r="I16" s="360">
        <v>731</v>
      </c>
      <c r="J16" s="400">
        <f t="shared" si="0"/>
        <v>818.75</v>
      </c>
      <c r="K16" s="408">
        <f t="shared" si="1"/>
        <v>-0.107175572519084</v>
      </c>
      <c r="L16" s="400">
        <f t="shared" si="2"/>
        <v>640.350877192982</v>
      </c>
      <c r="M16" s="408">
        <f t="shared" si="3"/>
        <v>0.141561643835616</v>
      </c>
    </row>
    <row r="17" s="375" customFormat="1" ht="22" customHeight="1" spans="1:13">
      <c r="A17" s="429" t="s">
        <v>118</v>
      </c>
      <c r="B17" s="430"/>
      <c r="C17" s="430"/>
      <c r="D17" s="431">
        <v>30</v>
      </c>
      <c r="E17" s="23">
        <v>0.16</v>
      </c>
      <c r="F17" s="23">
        <v>0.19</v>
      </c>
      <c r="G17" s="368">
        <f t="shared" ref="G17:J17" si="4">SUM(G5:G16)</f>
        <v>25055.5</v>
      </c>
      <c r="H17" s="368">
        <f t="shared" si="4"/>
        <v>25026</v>
      </c>
      <c r="I17" s="403">
        <f t="shared" si="4"/>
        <v>4855</v>
      </c>
      <c r="J17" s="403">
        <f t="shared" si="4"/>
        <v>5219.89583333333</v>
      </c>
      <c r="K17" s="409">
        <f t="shared" si="1"/>
        <v>-0.0699048113188722</v>
      </c>
      <c r="L17" s="404">
        <f t="shared" si="2"/>
        <v>4390.52631578947</v>
      </c>
      <c r="M17" s="409">
        <f t="shared" si="3"/>
        <v>0.105789978422441</v>
      </c>
    </row>
    <row r="18" s="375" customFormat="1" ht="22" customHeight="1" spans="1:13">
      <c r="A18" s="352">
        <v>44839</v>
      </c>
      <c r="B18" s="352" t="s">
        <v>25</v>
      </c>
      <c r="C18" s="524" t="s">
        <v>119</v>
      </c>
      <c r="D18" s="428">
        <v>45</v>
      </c>
      <c r="E18" s="353">
        <v>0.16</v>
      </c>
      <c r="F18" s="353">
        <v>0.19</v>
      </c>
      <c r="G18" s="361">
        <v>6490</v>
      </c>
      <c r="H18" s="361">
        <v>6030</v>
      </c>
      <c r="I18" s="360">
        <v>702</v>
      </c>
      <c r="J18" s="400">
        <f t="shared" ref="J18:J81" si="5">G18/(D18*E18)</f>
        <v>901.388888888889</v>
      </c>
      <c r="K18" s="408">
        <f t="shared" si="1"/>
        <v>-0.221201848998459</v>
      </c>
      <c r="L18" s="400">
        <f t="shared" si="2"/>
        <v>705.263157894737</v>
      </c>
      <c r="M18" s="408">
        <f t="shared" si="3"/>
        <v>-0.00462686567164168</v>
      </c>
    </row>
    <row r="19" s="375" customFormat="1" ht="22" customHeight="1" spans="1:13">
      <c r="A19" s="352">
        <v>44840</v>
      </c>
      <c r="B19" s="352" t="s">
        <v>25</v>
      </c>
      <c r="C19" s="524" t="s">
        <v>120</v>
      </c>
      <c r="D19" s="428">
        <v>45</v>
      </c>
      <c r="E19" s="353">
        <v>0.16</v>
      </c>
      <c r="F19" s="353">
        <v>0.19</v>
      </c>
      <c r="G19" s="361">
        <v>2133</v>
      </c>
      <c r="H19" s="361">
        <v>1928</v>
      </c>
      <c r="I19" s="360">
        <v>228</v>
      </c>
      <c r="J19" s="400">
        <f t="shared" si="5"/>
        <v>296.25</v>
      </c>
      <c r="K19" s="408">
        <f t="shared" si="1"/>
        <v>-0.230379746835443</v>
      </c>
      <c r="L19" s="400">
        <f t="shared" si="2"/>
        <v>225.497076023392</v>
      </c>
      <c r="M19" s="408">
        <f t="shared" si="3"/>
        <v>0.0110995850622407</v>
      </c>
    </row>
    <row r="20" s="375" customFormat="1" ht="22" customHeight="1" spans="1:13">
      <c r="A20" s="352">
        <v>44840</v>
      </c>
      <c r="B20" s="352" t="s">
        <v>25</v>
      </c>
      <c r="C20" s="524" t="s">
        <v>121</v>
      </c>
      <c r="D20" s="428">
        <v>45</v>
      </c>
      <c r="E20" s="353">
        <v>0.16</v>
      </c>
      <c r="F20" s="353">
        <v>0.19</v>
      </c>
      <c r="G20" s="361">
        <v>1138.5</v>
      </c>
      <c r="H20" s="361">
        <v>1401.5</v>
      </c>
      <c r="I20" s="360">
        <v>182</v>
      </c>
      <c r="J20" s="400">
        <f t="shared" si="5"/>
        <v>158.125</v>
      </c>
      <c r="K20" s="408">
        <f t="shared" si="1"/>
        <v>0.15098814229249</v>
      </c>
      <c r="L20" s="400">
        <f t="shared" si="2"/>
        <v>163.918128654971</v>
      </c>
      <c r="M20" s="408">
        <f t="shared" si="3"/>
        <v>0.110310381733857</v>
      </c>
    </row>
    <row r="21" s="375" customFormat="1" ht="22" customHeight="1" spans="1:13">
      <c r="A21" s="352">
        <v>44841</v>
      </c>
      <c r="B21" s="352" t="s">
        <v>25</v>
      </c>
      <c r="C21" s="524" t="s">
        <v>122</v>
      </c>
      <c r="D21" s="428">
        <v>45</v>
      </c>
      <c r="E21" s="353">
        <v>0.16</v>
      </c>
      <c r="F21" s="353">
        <v>0.19</v>
      </c>
      <c r="G21" s="361">
        <v>4773</v>
      </c>
      <c r="H21" s="361">
        <v>3948</v>
      </c>
      <c r="I21" s="360">
        <v>500</v>
      </c>
      <c r="J21" s="400">
        <f t="shared" si="5"/>
        <v>662.916666666667</v>
      </c>
      <c r="K21" s="408">
        <f t="shared" si="1"/>
        <v>-0.245757385292269</v>
      </c>
      <c r="L21" s="400">
        <f t="shared" si="2"/>
        <v>461.754385964912</v>
      </c>
      <c r="M21" s="408">
        <f t="shared" si="3"/>
        <v>0.0828267477203649</v>
      </c>
    </row>
    <row r="22" s="375" customFormat="1" ht="22" customHeight="1" spans="1:13">
      <c r="A22" s="352">
        <v>44841</v>
      </c>
      <c r="B22" s="352" t="s">
        <v>25</v>
      </c>
      <c r="C22" s="524" t="s">
        <v>120</v>
      </c>
      <c r="D22" s="428">
        <v>45</v>
      </c>
      <c r="E22" s="353">
        <v>0.16</v>
      </c>
      <c r="F22" s="353">
        <v>0.19</v>
      </c>
      <c r="G22" s="361">
        <v>557</v>
      </c>
      <c r="H22" s="361">
        <v>628</v>
      </c>
      <c r="I22" s="360">
        <v>75</v>
      </c>
      <c r="J22" s="400">
        <f t="shared" si="5"/>
        <v>77.3611111111111</v>
      </c>
      <c r="K22" s="408">
        <f t="shared" si="1"/>
        <v>-0.0305206463195692</v>
      </c>
      <c r="L22" s="400">
        <f t="shared" si="2"/>
        <v>73.4502923976608</v>
      </c>
      <c r="M22" s="408">
        <f t="shared" si="3"/>
        <v>0.0210987261146497</v>
      </c>
    </row>
    <row r="23" s="375" customFormat="1" ht="22" customHeight="1" spans="1:13">
      <c r="A23" s="352">
        <v>44844</v>
      </c>
      <c r="B23" s="352" t="s">
        <v>25</v>
      </c>
      <c r="C23" s="524" t="s">
        <v>122</v>
      </c>
      <c r="D23" s="428">
        <v>45</v>
      </c>
      <c r="E23" s="353">
        <v>0.16</v>
      </c>
      <c r="F23" s="353">
        <v>0.19</v>
      </c>
      <c r="G23" s="361">
        <v>16213.5</v>
      </c>
      <c r="H23" s="361">
        <v>13522</v>
      </c>
      <c r="I23" s="360">
        <v>1703</v>
      </c>
      <c r="J23" s="400">
        <f t="shared" si="5"/>
        <v>2251.875</v>
      </c>
      <c r="K23" s="408">
        <f t="shared" si="1"/>
        <v>-0.243741326672218</v>
      </c>
      <c r="L23" s="400">
        <f t="shared" si="2"/>
        <v>1581.52046783626</v>
      </c>
      <c r="M23" s="408">
        <f t="shared" si="3"/>
        <v>0.0768118621505695</v>
      </c>
    </row>
    <row r="24" s="375" customFormat="1" ht="22" customHeight="1" spans="1:13">
      <c r="A24" s="352">
        <v>44845</v>
      </c>
      <c r="B24" s="352" t="s">
        <v>25</v>
      </c>
      <c r="C24" s="524" t="s">
        <v>122</v>
      </c>
      <c r="D24" s="428">
        <v>45</v>
      </c>
      <c r="E24" s="353">
        <v>0.16</v>
      </c>
      <c r="F24" s="353">
        <v>0.19</v>
      </c>
      <c r="G24" s="361">
        <v>6765</v>
      </c>
      <c r="H24" s="361">
        <v>5691.5</v>
      </c>
      <c r="I24" s="360">
        <v>713</v>
      </c>
      <c r="J24" s="400">
        <f t="shared" si="5"/>
        <v>939.583333333333</v>
      </c>
      <c r="K24" s="408">
        <f t="shared" si="1"/>
        <v>-0.241152993348115</v>
      </c>
      <c r="L24" s="400">
        <f t="shared" si="2"/>
        <v>665.672514619883</v>
      </c>
      <c r="M24" s="408">
        <f t="shared" si="3"/>
        <v>0.0710972502855135</v>
      </c>
    </row>
    <row r="25" s="375" customFormat="1" ht="22" customHeight="1" spans="1:13">
      <c r="A25" s="352">
        <v>44845</v>
      </c>
      <c r="B25" s="352" t="s">
        <v>25</v>
      </c>
      <c r="C25" s="524" t="s">
        <v>123</v>
      </c>
      <c r="D25" s="428">
        <v>45</v>
      </c>
      <c r="E25" s="353">
        <v>0.16</v>
      </c>
      <c r="F25" s="353">
        <v>0.19</v>
      </c>
      <c r="G25" s="361">
        <v>2351.5</v>
      </c>
      <c r="H25" s="361">
        <v>1953.5</v>
      </c>
      <c r="I25" s="360">
        <v>269</v>
      </c>
      <c r="J25" s="400">
        <f t="shared" si="5"/>
        <v>326.597222222222</v>
      </c>
      <c r="K25" s="408">
        <f t="shared" si="1"/>
        <v>-0.176355517754625</v>
      </c>
      <c r="L25" s="400">
        <f t="shared" si="2"/>
        <v>228.479532163743</v>
      </c>
      <c r="M25" s="408">
        <f t="shared" si="3"/>
        <v>0.17734834911697</v>
      </c>
    </row>
    <row r="26" s="375" customFormat="1" ht="22" customHeight="1" spans="1:13">
      <c r="A26" s="352">
        <v>44846</v>
      </c>
      <c r="B26" s="352" t="s">
        <v>25</v>
      </c>
      <c r="C26" s="524" t="s">
        <v>119</v>
      </c>
      <c r="D26" s="428">
        <v>45</v>
      </c>
      <c r="E26" s="353">
        <v>0.16</v>
      </c>
      <c r="F26" s="353">
        <v>0.19</v>
      </c>
      <c r="G26" s="361">
        <v>3434.5</v>
      </c>
      <c r="H26" s="361">
        <v>2988.5</v>
      </c>
      <c r="I26" s="360">
        <v>360</v>
      </c>
      <c r="J26" s="400">
        <f t="shared" si="5"/>
        <v>477.013888888889</v>
      </c>
      <c r="K26" s="408">
        <f t="shared" si="1"/>
        <v>-0.245304993448828</v>
      </c>
      <c r="L26" s="400">
        <f t="shared" si="2"/>
        <v>349.53216374269</v>
      </c>
      <c r="M26" s="408">
        <f t="shared" si="3"/>
        <v>0.0299481345156433</v>
      </c>
    </row>
    <row r="27" s="375" customFormat="1" ht="22" customHeight="1" spans="1:13">
      <c r="A27" s="352">
        <v>44846</v>
      </c>
      <c r="B27" s="352" t="s">
        <v>25</v>
      </c>
      <c r="C27" s="524" t="s">
        <v>122</v>
      </c>
      <c r="D27" s="428">
        <v>45</v>
      </c>
      <c r="E27" s="353">
        <v>0.16</v>
      </c>
      <c r="F27" s="353">
        <v>0.19</v>
      </c>
      <c r="G27" s="361">
        <v>5221</v>
      </c>
      <c r="H27" s="361">
        <v>4201</v>
      </c>
      <c r="I27" s="360">
        <v>545</v>
      </c>
      <c r="J27" s="400">
        <f t="shared" si="5"/>
        <v>725.138888888889</v>
      </c>
      <c r="K27" s="408">
        <f t="shared" si="1"/>
        <v>-0.248419842941965</v>
      </c>
      <c r="L27" s="400">
        <f t="shared" si="2"/>
        <v>491.345029239766</v>
      </c>
      <c r="M27" s="408">
        <f t="shared" si="3"/>
        <v>0.10920019043085</v>
      </c>
    </row>
    <row r="28" s="375" customFormat="1" ht="22" customHeight="1" spans="1:13">
      <c r="A28" s="352">
        <v>44847</v>
      </c>
      <c r="B28" s="352" t="s">
        <v>25</v>
      </c>
      <c r="C28" s="524" t="s">
        <v>122</v>
      </c>
      <c r="D28" s="428">
        <v>45</v>
      </c>
      <c r="E28" s="353">
        <v>0.16</v>
      </c>
      <c r="F28" s="353">
        <v>0.19</v>
      </c>
      <c r="G28" s="361">
        <v>6800</v>
      </c>
      <c r="H28" s="361">
        <v>5764.5</v>
      </c>
      <c r="I28" s="360">
        <v>718</v>
      </c>
      <c r="J28" s="400">
        <f t="shared" si="5"/>
        <v>944.444444444444</v>
      </c>
      <c r="K28" s="408">
        <f t="shared" si="1"/>
        <v>-0.239764705882353</v>
      </c>
      <c r="L28" s="400">
        <f t="shared" si="2"/>
        <v>674.210526315789</v>
      </c>
      <c r="M28" s="408">
        <f t="shared" si="3"/>
        <v>0.0649492583918815</v>
      </c>
    </row>
    <row r="29" s="375" customFormat="1" ht="22" customHeight="1" spans="1:13">
      <c r="A29" s="352">
        <v>44848</v>
      </c>
      <c r="B29" s="352" t="s">
        <v>25</v>
      </c>
      <c r="C29" s="524" t="s">
        <v>122</v>
      </c>
      <c r="D29" s="428">
        <v>45</v>
      </c>
      <c r="E29" s="353">
        <v>0.16</v>
      </c>
      <c r="F29" s="353">
        <v>0.19</v>
      </c>
      <c r="G29" s="361">
        <v>6977.5</v>
      </c>
      <c r="H29" s="361">
        <v>5809</v>
      </c>
      <c r="I29" s="360">
        <v>731</v>
      </c>
      <c r="J29" s="400">
        <f t="shared" si="5"/>
        <v>969.097222222222</v>
      </c>
      <c r="K29" s="408">
        <f t="shared" si="1"/>
        <v>-0.245689716947331</v>
      </c>
      <c r="L29" s="400">
        <f t="shared" si="2"/>
        <v>679.415204678363</v>
      </c>
      <c r="M29" s="408">
        <f t="shared" si="3"/>
        <v>0.0759252883456705</v>
      </c>
    </row>
    <row r="30" s="375" customFormat="1" ht="22" customHeight="1" spans="1:13">
      <c r="A30" s="352">
        <v>44848</v>
      </c>
      <c r="B30" s="352" t="s">
        <v>25</v>
      </c>
      <c r="C30" s="524" t="s">
        <v>120</v>
      </c>
      <c r="D30" s="428">
        <v>45</v>
      </c>
      <c r="E30" s="353">
        <v>0.16</v>
      </c>
      <c r="F30" s="353">
        <v>0.19</v>
      </c>
      <c r="G30" s="361">
        <v>1262</v>
      </c>
      <c r="H30" s="361">
        <v>1168</v>
      </c>
      <c r="I30" s="360">
        <v>138</v>
      </c>
      <c r="J30" s="400">
        <f t="shared" si="5"/>
        <v>175.277777777778</v>
      </c>
      <c r="K30" s="408">
        <f t="shared" si="1"/>
        <v>-0.212678288431062</v>
      </c>
      <c r="L30" s="400">
        <f t="shared" si="2"/>
        <v>136.608187134503</v>
      </c>
      <c r="M30" s="408">
        <f t="shared" si="3"/>
        <v>0.0101883561643836</v>
      </c>
    </row>
    <row r="31" s="375" customFormat="1" ht="22" customHeight="1" spans="1:13">
      <c r="A31" s="352">
        <v>44848</v>
      </c>
      <c r="B31" s="352" t="s">
        <v>25</v>
      </c>
      <c r="C31" s="524" t="s">
        <v>124</v>
      </c>
      <c r="D31" s="428">
        <v>45</v>
      </c>
      <c r="E31" s="353">
        <v>0.16</v>
      </c>
      <c r="F31" s="353">
        <v>0.19</v>
      </c>
      <c r="G31" s="361">
        <v>1062</v>
      </c>
      <c r="H31" s="361">
        <v>1227</v>
      </c>
      <c r="I31" s="360">
        <v>177</v>
      </c>
      <c r="J31" s="400">
        <f t="shared" si="5"/>
        <v>147.5</v>
      </c>
      <c r="K31" s="408">
        <f t="shared" si="1"/>
        <v>0.2</v>
      </c>
      <c r="L31" s="400">
        <f t="shared" si="2"/>
        <v>143.508771929825</v>
      </c>
      <c r="M31" s="408">
        <f t="shared" si="3"/>
        <v>0.233374083129584</v>
      </c>
    </row>
    <row r="32" s="375" customFormat="1" ht="22" customHeight="1" spans="1:13">
      <c r="A32" s="352">
        <v>44849</v>
      </c>
      <c r="B32" s="352" t="s">
        <v>25</v>
      </c>
      <c r="C32" s="524" t="s">
        <v>119</v>
      </c>
      <c r="D32" s="428">
        <v>45</v>
      </c>
      <c r="E32" s="353">
        <v>0.16</v>
      </c>
      <c r="F32" s="353">
        <v>0.19</v>
      </c>
      <c r="G32" s="361">
        <v>1127.5</v>
      </c>
      <c r="H32" s="361">
        <v>1095</v>
      </c>
      <c r="I32" s="360">
        <v>128</v>
      </c>
      <c r="J32" s="400">
        <f t="shared" si="5"/>
        <v>156.597222222222</v>
      </c>
      <c r="K32" s="408">
        <f t="shared" si="1"/>
        <v>-0.182616407982262</v>
      </c>
      <c r="L32" s="400">
        <f t="shared" si="2"/>
        <v>128.070175438596</v>
      </c>
      <c r="M32" s="408">
        <f t="shared" si="3"/>
        <v>-0.000547945205479468</v>
      </c>
    </row>
    <row r="33" s="375" customFormat="1" ht="22" customHeight="1" spans="1:13">
      <c r="A33" s="352">
        <v>44849</v>
      </c>
      <c r="B33" s="352" t="s">
        <v>25</v>
      </c>
      <c r="C33" s="524" t="s">
        <v>122</v>
      </c>
      <c r="D33" s="428">
        <v>45</v>
      </c>
      <c r="E33" s="353">
        <v>0.16</v>
      </c>
      <c r="F33" s="353">
        <v>0.19</v>
      </c>
      <c r="G33" s="361">
        <v>12175</v>
      </c>
      <c r="H33" s="361">
        <v>10018</v>
      </c>
      <c r="I33" s="360">
        <v>1270</v>
      </c>
      <c r="J33" s="400">
        <f t="shared" si="5"/>
        <v>1690.97222222222</v>
      </c>
      <c r="K33" s="408">
        <f t="shared" si="1"/>
        <v>-0.248952772073922</v>
      </c>
      <c r="L33" s="400">
        <f t="shared" si="2"/>
        <v>1171.69590643275</v>
      </c>
      <c r="M33" s="408">
        <f t="shared" si="3"/>
        <v>0.0838989818327013</v>
      </c>
    </row>
    <row r="34" s="375" customFormat="1" ht="22" customHeight="1" spans="1:13">
      <c r="A34" s="352">
        <v>44850</v>
      </c>
      <c r="B34" s="352" t="s">
        <v>25</v>
      </c>
      <c r="C34" s="524" t="s">
        <v>122</v>
      </c>
      <c r="D34" s="428">
        <v>45</v>
      </c>
      <c r="E34" s="353">
        <v>0.16</v>
      </c>
      <c r="F34" s="353">
        <v>0.19</v>
      </c>
      <c r="G34" s="361">
        <v>9090.5</v>
      </c>
      <c r="H34" s="361">
        <v>7601</v>
      </c>
      <c r="I34" s="360">
        <v>949</v>
      </c>
      <c r="J34" s="400">
        <f t="shared" si="5"/>
        <v>1262.56944444444</v>
      </c>
      <c r="K34" s="408">
        <f t="shared" si="1"/>
        <v>-0.248358176117925</v>
      </c>
      <c r="L34" s="400">
        <f t="shared" si="2"/>
        <v>889.005847953216</v>
      </c>
      <c r="M34" s="408">
        <f t="shared" si="3"/>
        <v>0.0674845415076965</v>
      </c>
    </row>
    <row r="35" s="375" customFormat="1" ht="22" customHeight="1" spans="1:13">
      <c r="A35" s="352">
        <v>44851</v>
      </c>
      <c r="B35" s="352" t="s">
        <v>25</v>
      </c>
      <c r="C35" s="524" t="s">
        <v>122</v>
      </c>
      <c r="D35" s="428">
        <v>45</v>
      </c>
      <c r="E35" s="353">
        <v>0.16</v>
      </c>
      <c r="F35" s="353">
        <v>0.19</v>
      </c>
      <c r="G35" s="361">
        <v>13765</v>
      </c>
      <c r="H35" s="361">
        <v>11338.5</v>
      </c>
      <c r="I35" s="360">
        <v>1436</v>
      </c>
      <c r="J35" s="400">
        <f t="shared" si="5"/>
        <v>1911.80555555556</v>
      </c>
      <c r="K35" s="408">
        <f t="shared" si="1"/>
        <v>-0.248877588085725</v>
      </c>
      <c r="L35" s="400">
        <f t="shared" si="2"/>
        <v>1326.14035087719</v>
      </c>
      <c r="M35" s="408">
        <f t="shared" si="3"/>
        <v>0.0828416457203336</v>
      </c>
    </row>
    <row r="36" s="375" customFormat="1" ht="22" customHeight="1" spans="1:13">
      <c r="A36" s="352">
        <v>44852</v>
      </c>
      <c r="B36" s="352" t="s">
        <v>25</v>
      </c>
      <c r="C36" s="524" t="s">
        <v>122</v>
      </c>
      <c r="D36" s="428">
        <v>45</v>
      </c>
      <c r="E36" s="353">
        <v>0.16</v>
      </c>
      <c r="F36" s="353">
        <v>0.19</v>
      </c>
      <c r="G36" s="361">
        <v>10776.5</v>
      </c>
      <c r="H36" s="361">
        <v>8798</v>
      </c>
      <c r="I36" s="360">
        <v>1126</v>
      </c>
      <c r="J36" s="400">
        <f t="shared" si="5"/>
        <v>1496.73611111111</v>
      </c>
      <c r="K36" s="408">
        <f t="shared" si="1"/>
        <v>-0.247696376374519</v>
      </c>
      <c r="L36" s="400">
        <f t="shared" si="2"/>
        <v>1029.00584795322</v>
      </c>
      <c r="M36" s="408">
        <f t="shared" si="3"/>
        <v>0.094260059104342</v>
      </c>
    </row>
    <row r="37" s="375" customFormat="1" ht="22" customHeight="1" spans="1:13">
      <c r="A37" s="352">
        <v>44853</v>
      </c>
      <c r="B37" s="352" t="s">
        <v>25</v>
      </c>
      <c r="C37" s="524" t="s">
        <v>122</v>
      </c>
      <c r="D37" s="428">
        <v>45</v>
      </c>
      <c r="E37" s="353">
        <v>0.16</v>
      </c>
      <c r="F37" s="353">
        <v>0.19</v>
      </c>
      <c r="G37" s="361">
        <v>8839.5</v>
      </c>
      <c r="H37" s="361">
        <v>7337.5</v>
      </c>
      <c r="I37" s="360">
        <v>925</v>
      </c>
      <c r="J37" s="400">
        <f t="shared" si="5"/>
        <v>1227.70833333333</v>
      </c>
      <c r="K37" s="408">
        <f t="shared" si="1"/>
        <v>-0.246563719667402</v>
      </c>
      <c r="L37" s="400">
        <f t="shared" si="2"/>
        <v>858.187134502924</v>
      </c>
      <c r="M37" s="408">
        <f t="shared" si="3"/>
        <v>0.0778534923339013</v>
      </c>
    </row>
    <row r="38" s="375" customFormat="1" ht="22" customHeight="1" spans="1:13">
      <c r="A38" s="352">
        <v>44854</v>
      </c>
      <c r="B38" s="352" t="s">
        <v>25</v>
      </c>
      <c r="C38" s="524" t="s">
        <v>122</v>
      </c>
      <c r="D38" s="428">
        <v>45</v>
      </c>
      <c r="E38" s="353">
        <v>0.16</v>
      </c>
      <c r="F38" s="353">
        <v>0.19</v>
      </c>
      <c r="G38" s="361">
        <v>7967</v>
      </c>
      <c r="H38" s="361">
        <v>6714</v>
      </c>
      <c r="I38" s="360">
        <v>839</v>
      </c>
      <c r="J38" s="400">
        <f t="shared" si="5"/>
        <v>1106.52777777778</v>
      </c>
      <c r="K38" s="408">
        <f t="shared" si="1"/>
        <v>-0.241772310781976</v>
      </c>
      <c r="L38" s="400">
        <f t="shared" si="2"/>
        <v>785.263157894737</v>
      </c>
      <c r="M38" s="408">
        <f t="shared" si="3"/>
        <v>0.0684316353887401</v>
      </c>
    </row>
    <row r="39" s="375" customFormat="1" ht="22" customHeight="1" spans="1:13">
      <c r="A39" s="352">
        <v>44855</v>
      </c>
      <c r="B39" s="352" t="s">
        <v>25</v>
      </c>
      <c r="C39" s="524" t="s">
        <v>122</v>
      </c>
      <c r="D39" s="428">
        <v>45</v>
      </c>
      <c r="E39" s="353">
        <v>0.16</v>
      </c>
      <c r="F39" s="353">
        <v>0.19</v>
      </c>
      <c r="G39" s="361">
        <v>7960.5</v>
      </c>
      <c r="H39" s="361">
        <v>6504</v>
      </c>
      <c r="I39" s="360">
        <v>831</v>
      </c>
      <c r="J39" s="400">
        <f t="shared" si="5"/>
        <v>1105.625</v>
      </c>
      <c r="K39" s="408">
        <f t="shared" si="1"/>
        <v>-0.248388920293951</v>
      </c>
      <c r="L39" s="400">
        <f t="shared" si="2"/>
        <v>760.701754385965</v>
      </c>
      <c r="M39" s="408">
        <f t="shared" si="3"/>
        <v>0.0924123616236164</v>
      </c>
    </row>
    <row r="40" s="375" customFormat="1" ht="22" customHeight="1" spans="1:13">
      <c r="A40" s="352">
        <v>44856</v>
      </c>
      <c r="B40" s="352" t="s">
        <v>25</v>
      </c>
      <c r="C40" s="524" t="s">
        <v>122</v>
      </c>
      <c r="D40" s="428">
        <v>45</v>
      </c>
      <c r="E40" s="353">
        <v>0.16</v>
      </c>
      <c r="F40" s="353">
        <v>0.19</v>
      </c>
      <c r="G40" s="361">
        <v>6290</v>
      </c>
      <c r="H40" s="361">
        <v>5337.5</v>
      </c>
      <c r="I40" s="405">
        <v>660</v>
      </c>
      <c r="J40" s="400">
        <f t="shared" si="5"/>
        <v>873.611111111111</v>
      </c>
      <c r="K40" s="408">
        <f t="shared" si="1"/>
        <v>-0.244515103338633</v>
      </c>
      <c r="L40" s="400">
        <f t="shared" si="2"/>
        <v>624.269005847953</v>
      </c>
      <c r="M40" s="408">
        <f t="shared" si="3"/>
        <v>0.0572365339578455</v>
      </c>
    </row>
    <row r="41" s="375" customFormat="1" ht="22" customHeight="1" spans="1:13">
      <c r="A41" s="352">
        <v>44857</v>
      </c>
      <c r="B41" s="352" t="s">
        <v>25</v>
      </c>
      <c r="C41" s="524" t="s">
        <v>122</v>
      </c>
      <c r="D41" s="428">
        <v>45</v>
      </c>
      <c r="E41" s="353">
        <v>0.16</v>
      </c>
      <c r="F41" s="353">
        <v>0.19</v>
      </c>
      <c r="G41" s="361">
        <v>9347.5</v>
      </c>
      <c r="H41" s="361">
        <v>7700.5</v>
      </c>
      <c r="I41" s="360">
        <v>976</v>
      </c>
      <c r="J41" s="400">
        <f t="shared" si="5"/>
        <v>1298.26388888889</v>
      </c>
      <c r="K41" s="408">
        <f t="shared" si="1"/>
        <v>-0.248226798609254</v>
      </c>
      <c r="L41" s="400">
        <f t="shared" si="2"/>
        <v>900.643274853801</v>
      </c>
      <c r="M41" s="408">
        <f t="shared" si="3"/>
        <v>0.0836698915654828</v>
      </c>
    </row>
    <row r="42" s="375" customFormat="1" ht="22" customHeight="1" spans="1:13">
      <c r="A42" s="352">
        <v>44858</v>
      </c>
      <c r="B42" s="352" t="s">
        <v>25</v>
      </c>
      <c r="C42" s="524" t="s">
        <v>119</v>
      </c>
      <c r="D42" s="428">
        <v>45</v>
      </c>
      <c r="E42" s="353">
        <v>0.16</v>
      </c>
      <c r="F42" s="353">
        <v>0.19</v>
      </c>
      <c r="G42" s="361">
        <v>4319.5</v>
      </c>
      <c r="H42" s="361">
        <v>3875</v>
      </c>
      <c r="I42" s="360">
        <v>455</v>
      </c>
      <c r="J42" s="400">
        <f t="shared" si="5"/>
        <v>599.930555555556</v>
      </c>
      <c r="K42" s="408">
        <f t="shared" si="1"/>
        <v>-0.24157888644519</v>
      </c>
      <c r="L42" s="400">
        <f t="shared" si="2"/>
        <v>453.216374269006</v>
      </c>
      <c r="M42" s="408">
        <f t="shared" si="3"/>
        <v>0.00393548387096779</v>
      </c>
    </row>
    <row r="43" s="375" customFormat="1" ht="22" customHeight="1" spans="1:13">
      <c r="A43" s="352">
        <v>44859</v>
      </c>
      <c r="B43" s="352" t="s">
        <v>25</v>
      </c>
      <c r="C43" s="524" t="s">
        <v>122</v>
      </c>
      <c r="D43" s="428">
        <v>45</v>
      </c>
      <c r="E43" s="353">
        <v>0.16</v>
      </c>
      <c r="F43" s="353">
        <v>0.19</v>
      </c>
      <c r="G43" s="361">
        <v>8376</v>
      </c>
      <c r="H43" s="361">
        <v>6968</v>
      </c>
      <c r="I43" s="360">
        <v>873</v>
      </c>
      <c r="J43" s="400">
        <f t="shared" si="5"/>
        <v>1163.33333333333</v>
      </c>
      <c r="K43" s="408">
        <f t="shared" si="1"/>
        <v>-0.249570200573066</v>
      </c>
      <c r="L43" s="400">
        <f t="shared" si="2"/>
        <v>814.970760233918</v>
      </c>
      <c r="M43" s="408">
        <f t="shared" si="3"/>
        <v>0.0712040757749713</v>
      </c>
    </row>
    <row r="44" s="375" customFormat="1" ht="22" customHeight="1" spans="1:13">
      <c r="A44" s="352">
        <v>44860</v>
      </c>
      <c r="B44" s="352" t="s">
        <v>25</v>
      </c>
      <c r="C44" s="524" t="s">
        <v>123</v>
      </c>
      <c r="D44" s="428">
        <v>45</v>
      </c>
      <c r="E44" s="353">
        <v>0.16</v>
      </c>
      <c r="F44" s="353">
        <v>0.19</v>
      </c>
      <c r="G44" s="361">
        <v>2658.5</v>
      </c>
      <c r="H44" s="361">
        <v>2051.5</v>
      </c>
      <c r="I44" s="360">
        <v>282</v>
      </c>
      <c r="J44" s="400">
        <f t="shared" si="5"/>
        <v>369.236111111111</v>
      </c>
      <c r="K44" s="408">
        <f t="shared" si="1"/>
        <v>-0.236261049463983</v>
      </c>
      <c r="L44" s="400">
        <f t="shared" si="2"/>
        <v>239.941520467836</v>
      </c>
      <c r="M44" s="408">
        <f t="shared" si="3"/>
        <v>0.175286375822569</v>
      </c>
    </row>
    <row r="45" s="375" customFormat="1" ht="22" customHeight="1" spans="1:13">
      <c r="A45" s="352">
        <v>44860</v>
      </c>
      <c r="B45" s="352" t="s">
        <v>25</v>
      </c>
      <c r="C45" s="524" t="s">
        <v>124</v>
      </c>
      <c r="D45" s="428">
        <v>45</v>
      </c>
      <c r="E45" s="353">
        <v>0.16</v>
      </c>
      <c r="F45" s="353">
        <v>0.19</v>
      </c>
      <c r="G45" s="361">
        <v>2890</v>
      </c>
      <c r="H45" s="361">
        <v>2784.5</v>
      </c>
      <c r="I45" s="360">
        <v>406</v>
      </c>
      <c r="J45" s="400">
        <f t="shared" si="5"/>
        <v>401.388888888889</v>
      </c>
      <c r="K45" s="408">
        <f t="shared" si="1"/>
        <v>0.0114878892733565</v>
      </c>
      <c r="L45" s="400">
        <f t="shared" si="2"/>
        <v>325.672514619883</v>
      </c>
      <c r="M45" s="408">
        <f t="shared" si="3"/>
        <v>0.246651104327527</v>
      </c>
    </row>
    <row r="46" s="375" customFormat="1" ht="22" customHeight="1" spans="1:13">
      <c r="A46" s="352">
        <v>44861</v>
      </c>
      <c r="B46" s="352" t="s">
        <v>25</v>
      </c>
      <c r="C46" s="524" t="s">
        <v>122</v>
      </c>
      <c r="D46" s="428">
        <v>45</v>
      </c>
      <c r="E46" s="353">
        <v>0.16</v>
      </c>
      <c r="F46" s="353">
        <v>0.19</v>
      </c>
      <c r="G46" s="361">
        <v>11775</v>
      </c>
      <c r="H46" s="361">
        <v>9670</v>
      </c>
      <c r="I46" s="405">
        <v>1229</v>
      </c>
      <c r="J46" s="400">
        <f t="shared" si="5"/>
        <v>1635.41666666667</v>
      </c>
      <c r="K46" s="408">
        <f t="shared" si="1"/>
        <v>-0.248509554140127</v>
      </c>
      <c r="L46" s="400">
        <f t="shared" si="2"/>
        <v>1130.99415204678</v>
      </c>
      <c r="M46" s="408">
        <f t="shared" si="3"/>
        <v>0.0866546018614272</v>
      </c>
    </row>
    <row r="47" s="375" customFormat="1" ht="22" customHeight="1" spans="1:13">
      <c r="A47" s="352">
        <v>44862</v>
      </c>
      <c r="B47" s="352" t="s">
        <v>25</v>
      </c>
      <c r="C47" s="524" t="s">
        <v>119</v>
      </c>
      <c r="D47" s="428">
        <v>45</v>
      </c>
      <c r="E47" s="353">
        <v>0.16</v>
      </c>
      <c r="F47" s="353">
        <v>0.19</v>
      </c>
      <c r="G47" s="361">
        <v>2168.5</v>
      </c>
      <c r="H47" s="361">
        <v>1963</v>
      </c>
      <c r="I47" s="360">
        <v>229</v>
      </c>
      <c r="J47" s="400">
        <f t="shared" si="5"/>
        <v>301.180555555556</v>
      </c>
      <c r="K47" s="408">
        <f t="shared" si="1"/>
        <v>-0.239658750288218</v>
      </c>
      <c r="L47" s="400">
        <f t="shared" si="2"/>
        <v>229.590643274854</v>
      </c>
      <c r="M47" s="408">
        <f t="shared" si="3"/>
        <v>-0.00257259296994391</v>
      </c>
    </row>
    <row r="48" s="375" customFormat="1" ht="22" customHeight="1" spans="1:13">
      <c r="A48" s="352">
        <v>44862</v>
      </c>
      <c r="B48" s="352" t="s">
        <v>25</v>
      </c>
      <c r="C48" s="524" t="s">
        <v>122</v>
      </c>
      <c r="D48" s="428">
        <v>45</v>
      </c>
      <c r="E48" s="353">
        <v>0.16</v>
      </c>
      <c r="F48" s="353">
        <v>0.19</v>
      </c>
      <c r="G48" s="361">
        <v>5800.5</v>
      </c>
      <c r="H48" s="361">
        <v>4852.5</v>
      </c>
      <c r="I48" s="360">
        <v>607</v>
      </c>
      <c r="J48" s="400">
        <f t="shared" si="5"/>
        <v>805.625</v>
      </c>
      <c r="K48" s="408">
        <f t="shared" si="1"/>
        <v>-0.246547711404189</v>
      </c>
      <c r="L48" s="400">
        <f t="shared" si="2"/>
        <v>567.543859649123</v>
      </c>
      <c r="M48" s="408">
        <f t="shared" si="3"/>
        <v>0.0695208655332304</v>
      </c>
    </row>
    <row r="49" s="375" customFormat="1" ht="22" customHeight="1" spans="1:13">
      <c r="A49" s="352">
        <v>44863</v>
      </c>
      <c r="B49" s="352" t="s">
        <v>25</v>
      </c>
      <c r="C49" s="524" t="s">
        <v>122</v>
      </c>
      <c r="D49" s="428">
        <v>45</v>
      </c>
      <c r="E49" s="353">
        <v>0.16</v>
      </c>
      <c r="F49" s="353">
        <v>0.19</v>
      </c>
      <c r="G49" s="361">
        <v>12822</v>
      </c>
      <c r="H49" s="361">
        <v>10485</v>
      </c>
      <c r="I49" s="360">
        <v>1337</v>
      </c>
      <c r="J49" s="400">
        <f t="shared" si="5"/>
        <v>1780.83333333333</v>
      </c>
      <c r="K49" s="408">
        <f t="shared" si="1"/>
        <v>-0.24922788956481</v>
      </c>
      <c r="L49" s="400">
        <f t="shared" si="2"/>
        <v>1226.31578947368</v>
      </c>
      <c r="M49" s="408">
        <f t="shared" si="3"/>
        <v>0.0902575107296138</v>
      </c>
    </row>
    <row r="50" s="375" customFormat="1" ht="22" customHeight="1" spans="1:13">
      <c r="A50" s="352">
        <v>44864</v>
      </c>
      <c r="B50" s="352" t="s">
        <v>25</v>
      </c>
      <c r="C50" s="524" t="s">
        <v>122</v>
      </c>
      <c r="D50" s="428">
        <v>45</v>
      </c>
      <c r="E50" s="353">
        <v>0.16</v>
      </c>
      <c r="F50" s="353">
        <v>0.19</v>
      </c>
      <c r="G50" s="361">
        <v>9292</v>
      </c>
      <c r="H50" s="361">
        <v>7908.5</v>
      </c>
      <c r="I50" s="360">
        <v>972</v>
      </c>
      <c r="J50" s="400">
        <f t="shared" si="5"/>
        <v>1290.55555555556</v>
      </c>
      <c r="K50" s="408">
        <f t="shared" si="1"/>
        <v>-0.246835987946621</v>
      </c>
      <c r="L50" s="400">
        <f t="shared" si="2"/>
        <v>924.970760233918</v>
      </c>
      <c r="M50" s="408">
        <f t="shared" si="3"/>
        <v>0.0508440285768477</v>
      </c>
    </row>
    <row r="51" s="375" customFormat="1" ht="22" customHeight="1" spans="1:13">
      <c r="A51" s="352">
        <v>44865</v>
      </c>
      <c r="B51" s="352" t="s">
        <v>25</v>
      </c>
      <c r="C51" s="524" t="s">
        <v>122</v>
      </c>
      <c r="D51" s="428">
        <v>45</v>
      </c>
      <c r="E51" s="353">
        <v>0.16</v>
      </c>
      <c r="F51" s="353">
        <v>0.19</v>
      </c>
      <c r="G51" s="361">
        <v>8652.5</v>
      </c>
      <c r="H51" s="361">
        <v>7246.5</v>
      </c>
      <c r="I51" s="360">
        <v>910</v>
      </c>
      <c r="J51" s="400">
        <f t="shared" si="5"/>
        <v>1201.73611111111</v>
      </c>
      <c r="K51" s="408">
        <f t="shared" si="1"/>
        <v>-0.242762207454493</v>
      </c>
      <c r="L51" s="400">
        <f t="shared" si="2"/>
        <v>847.543859649123</v>
      </c>
      <c r="M51" s="408">
        <f t="shared" si="3"/>
        <v>0.0736907472572967</v>
      </c>
    </row>
    <row r="52" s="375" customFormat="1" ht="22" customHeight="1" spans="1:13">
      <c r="A52" s="352">
        <v>44867</v>
      </c>
      <c r="B52" s="352" t="s">
        <v>25</v>
      </c>
      <c r="C52" s="524" t="s">
        <v>119</v>
      </c>
      <c r="D52" s="428">
        <v>45</v>
      </c>
      <c r="E52" s="353">
        <v>0.16</v>
      </c>
      <c r="F52" s="353">
        <v>0.19</v>
      </c>
      <c r="G52" s="361">
        <v>4988.5</v>
      </c>
      <c r="H52" s="361">
        <v>4425.5</v>
      </c>
      <c r="I52" s="360">
        <v>524</v>
      </c>
      <c r="J52" s="400">
        <f t="shared" si="5"/>
        <v>692.847222222222</v>
      </c>
      <c r="K52" s="408">
        <f t="shared" si="1"/>
        <v>-0.243700511175704</v>
      </c>
      <c r="L52" s="400">
        <f t="shared" si="2"/>
        <v>517.602339181287</v>
      </c>
      <c r="M52" s="408">
        <f t="shared" si="3"/>
        <v>0.0123601852897978</v>
      </c>
    </row>
    <row r="53" s="375" customFormat="1" ht="22" customHeight="1" spans="1:13">
      <c r="A53" s="352">
        <v>44868</v>
      </c>
      <c r="B53" s="352" t="s">
        <v>25</v>
      </c>
      <c r="C53" s="524" t="s">
        <v>119</v>
      </c>
      <c r="D53" s="428">
        <v>45</v>
      </c>
      <c r="E53" s="353">
        <v>0.16</v>
      </c>
      <c r="F53" s="353">
        <v>0.19</v>
      </c>
      <c r="G53" s="361">
        <v>5200.5</v>
      </c>
      <c r="H53" s="361">
        <v>4664</v>
      </c>
      <c r="I53" s="360">
        <v>545</v>
      </c>
      <c r="J53" s="400">
        <f t="shared" si="5"/>
        <v>722.291666666667</v>
      </c>
      <c r="K53" s="408">
        <f t="shared" si="1"/>
        <v>-0.24545716758004</v>
      </c>
      <c r="L53" s="400">
        <f t="shared" si="2"/>
        <v>545.497076023392</v>
      </c>
      <c r="M53" s="408">
        <f t="shared" si="3"/>
        <v>-0.00091123499142354</v>
      </c>
    </row>
    <row r="54" s="375" customFormat="1" ht="22" customHeight="1" spans="1:13">
      <c r="A54" s="352">
        <v>44869</v>
      </c>
      <c r="B54" s="352" t="s">
        <v>25</v>
      </c>
      <c r="C54" s="524" t="s">
        <v>119</v>
      </c>
      <c r="D54" s="428">
        <v>45</v>
      </c>
      <c r="E54" s="353">
        <v>0.16</v>
      </c>
      <c r="F54" s="353">
        <v>0.19</v>
      </c>
      <c r="G54" s="361">
        <v>3351.5</v>
      </c>
      <c r="H54" s="361">
        <v>3041.5</v>
      </c>
      <c r="I54" s="360">
        <v>352</v>
      </c>
      <c r="J54" s="400">
        <f t="shared" si="5"/>
        <v>465.486111111111</v>
      </c>
      <c r="K54" s="408">
        <f t="shared" si="1"/>
        <v>-0.243801283007609</v>
      </c>
      <c r="L54" s="400">
        <f t="shared" si="2"/>
        <v>355.730994152047</v>
      </c>
      <c r="M54" s="408">
        <f t="shared" si="3"/>
        <v>-0.0104882459312839</v>
      </c>
    </row>
    <row r="55" s="375" customFormat="1" ht="22" customHeight="1" spans="1:13">
      <c r="A55" s="352">
        <v>44870</v>
      </c>
      <c r="B55" s="352" t="s">
        <v>25</v>
      </c>
      <c r="C55" s="524" t="s">
        <v>120</v>
      </c>
      <c r="D55" s="428">
        <v>45</v>
      </c>
      <c r="E55" s="353">
        <v>0.16</v>
      </c>
      <c r="F55" s="353">
        <v>0.19</v>
      </c>
      <c r="G55" s="361">
        <v>2019</v>
      </c>
      <c r="H55" s="361">
        <v>1850</v>
      </c>
      <c r="I55" s="360">
        <v>215</v>
      </c>
      <c r="J55" s="400">
        <f t="shared" si="5"/>
        <v>280.416666666667</v>
      </c>
      <c r="K55" s="408">
        <f t="shared" si="1"/>
        <v>-0.233283803863299</v>
      </c>
      <c r="L55" s="400">
        <f t="shared" si="2"/>
        <v>216.374269005848</v>
      </c>
      <c r="M55" s="408">
        <f t="shared" si="3"/>
        <v>-0.00635135135135127</v>
      </c>
    </row>
    <row r="56" s="375" customFormat="1" ht="22" customHeight="1" spans="1:13">
      <c r="A56" s="352">
        <v>44872</v>
      </c>
      <c r="B56" s="352" t="s">
        <v>25</v>
      </c>
      <c r="C56" s="524" t="s">
        <v>122</v>
      </c>
      <c r="D56" s="428">
        <v>45</v>
      </c>
      <c r="E56" s="353">
        <v>0.16</v>
      </c>
      <c r="F56" s="353">
        <v>0.19</v>
      </c>
      <c r="G56" s="361">
        <v>8904</v>
      </c>
      <c r="H56" s="361">
        <v>7326.5</v>
      </c>
      <c r="I56" s="360">
        <v>933</v>
      </c>
      <c r="J56" s="400">
        <f t="shared" si="5"/>
        <v>1236.66666666667</v>
      </c>
      <c r="K56" s="408">
        <f t="shared" si="1"/>
        <v>-0.2455525606469</v>
      </c>
      <c r="L56" s="400">
        <f t="shared" si="2"/>
        <v>856.900584795322</v>
      </c>
      <c r="M56" s="408">
        <f t="shared" si="3"/>
        <v>0.0888077526786324</v>
      </c>
    </row>
    <row r="57" s="375" customFormat="1" ht="22" customHeight="1" spans="1:13">
      <c r="A57" s="352">
        <v>44873</v>
      </c>
      <c r="B57" s="352" t="s">
        <v>25</v>
      </c>
      <c r="C57" s="524" t="s">
        <v>123</v>
      </c>
      <c r="D57" s="428">
        <v>45</v>
      </c>
      <c r="E57" s="353">
        <v>0.16</v>
      </c>
      <c r="F57" s="353">
        <v>0.19</v>
      </c>
      <c r="G57" s="361">
        <v>5773.5</v>
      </c>
      <c r="H57" s="361">
        <v>4521.5</v>
      </c>
      <c r="I57" s="360">
        <v>603</v>
      </c>
      <c r="J57" s="400">
        <f t="shared" si="5"/>
        <v>801.875</v>
      </c>
      <c r="K57" s="408">
        <f t="shared" si="1"/>
        <v>-0.248012470771629</v>
      </c>
      <c r="L57" s="400">
        <f t="shared" si="2"/>
        <v>528.830409356725</v>
      </c>
      <c r="M57" s="408">
        <f t="shared" si="3"/>
        <v>0.140252128718346</v>
      </c>
    </row>
    <row r="58" s="375" customFormat="1" ht="22" customHeight="1" spans="1:13">
      <c r="A58" s="352">
        <v>44874</v>
      </c>
      <c r="B58" s="352" t="s">
        <v>25</v>
      </c>
      <c r="C58" s="524" t="s">
        <v>122</v>
      </c>
      <c r="D58" s="428">
        <v>45</v>
      </c>
      <c r="E58" s="353">
        <v>0.16</v>
      </c>
      <c r="F58" s="353">
        <v>0.19</v>
      </c>
      <c r="G58" s="361">
        <v>8344.5</v>
      </c>
      <c r="H58" s="361">
        <v>7073</v>
      </c>
      <c r="I58" s="360">
        <v>874</v>
      </c>
      <c r="J58" s="400">
        <f t="shared" si="5"/>
        <v>1158.95833333333</v>
      </c>
      <c r="K58" s="408">
        <f t="shared" si="1"/>
        <v>-0.245874528132303</v>
      </c>
      <c r="L58" s="400">
        <f t="shared" si="2"/>
        <v>827.251461988304</v>
      </c>
      <c r="M58" s="408">
        <f t="shared" si="3"/>
        <v>0.0565106743955889</v>
      </c>
    </row>
    <row r="59" s="375" customFormat="1" ht="22" customHeight="1" spans="1:13">
      <c r="A59" s="352">
        <v>44875</v>
      </c>
      <c r="B59" s="352" t="s">
        <v>25</v>
      </c>
      <c r="C59" s="524" t="s">
        <v>122</v>
      </c>
      <c r="D59" s="428">
        <v>45</v>
      </c>
      <c r="E59" s="353">
        <v>0.16</v>
      </c>
      <c r="F59" s="353">
        <v>0.19</v>
      </c>
      <c r="G59" s="361">
        <v>8896</v>
      </c>
      <c r="H59" s="361">
        <v>7342</v>
      </c>
      <c r="I59" s="360">
        <v>929</v>
      </c>
      <c r="J59" s="400">
        <f t="shared" si="5"/>
        <v>1235.55555555556</v>
      </c>
      <c r="K59" s="408">
        <f t="shared" si="1"/>
        <v>-0.248111510791367</v>
      </c>
      <c r="L59" s="400">
        <f t="shared" si="2"/>
        <v>858.713450292398</v>
      </c>
      <c r="M59" s="408">
        <f t="shared" si="3"/>
        <v>0.0818509942794879</v>
      </c>
    </row>
    <row r="60" s="375" customFormat="1" ht="22" customHeight="1" spans="1:13">
      <c r="A60" s="352">
        <v>44876</v>
      </c>
      <c r="B60" s="352" t="s">
        <v>25</v>
      </c>
      <c r="C60" s="524" t="s">
        <v>124</v>
      </c>
      <c r="D60" s="428">
        <v>45</v>
      </c>
      <c r="E60" s="353">
        <v>0.16</v>
      </c>
      <c r="F60" s="353">
        <v>0.19</v>
      </c>
      <c r="G60" s="361">
        <v>2551.5</v>
      </c>
      <c r="H60" s="361">
        <v>2212.5</v>
      </c>
      <c r="I60" s="360">
        <v>321</v>
      </c>
      <c r="J60" s="400">
        <f t="shared" si="5"/>
        <v>354.375</v>
      </c>
      <c r="K60" s="408">
        <f t="shared" si="1"/>
        <v>-0.0941798941798942</v>
      </c>
      <c r="L60" s="400">
        <f t="shared" si="2"/>
        <v>258.771929824561</v>
      </c>
      <c r="M60" s="408">
        <f t="shared" si="3"/>
        <v>0.240474576271187</v>
      </c>
    </row>
    <row r="61" s="375" customFormat="1" ht="22" customHeight="1" spans="1:13">
      <c r="A61" s="352">
        <v>44877</v>
      </c>
      <c r="B61" s="352" t="s">
        <v>25</v>
      </c>
      <c r="C61" s="524" t="s">
        <v>122</v>
      </c>
      <c r="D61" s="428">
        <v>45</v>
      </c>
      <c r="E61" s="353">
        <v>0.16</v>
      </c>
      <c r="F61" s="353">
        <v>0.19</v>
      </c>
      <c r="G61" s="361">
        <v>7972</v>
      </c>
      <c r="H61" s="361">
        <v>6662.5</v>
      </c>
      <c r="I61" s="360">
        <v>835</v>
      </c>
      <c r="J61" s="400">
        <f t="shared" si="5"/>
        <v>1107.22222222222</v>
      </c>
      <c r="K61" s="408">
        <f t="shared" si="1"/>
        <v>-0.245860511791269</v>
      </c>
      <c r="L61" s="400">
        <f t="shared" si="2"/>
        <v>779.239766081871</v>
      </c>
      <c r="M61" s="408">
        <f t="shared" si="3"/>
        <v>0.0715572232645404</v>
      </c>
    </row>
    <row r="62" s="375" customFormat="1" ht="22" customHeight="1" spans="1:13">
      <c r="A62" s="352">
        <v>44879</v>
      </c>
      <c r="B62" s="352" t="s">
        <v>25</v>
      </c>
      <c r="C62" s="524" t="s">
        <v>123</v>
      </c>
      <c r="D62" s="428">
        <v>45</v>
      </c>
      <c r="E62" s="353">
        <v>0.16</v>
      </c>
      <c r="F62" s="353">
        <v>0.19</v>
      </c>
      <c r="G62" s="361">
        <v>3838</v>
      </c>
      <c r="H62" s="361">
        <v>2942</v>
      </c>
      <c r="I62" s="360">
        <v>404</v>
      </c>
      <c r="J62" s="400">
        <f t="shared" si="5"/>
        <v>533.055555555556</v>
      </c>
      <c r="K62" s="408">
        <f t="shared" si="1"/>
        <v>-0.242105263157895</v>
      </c>
      <c r="L62" s="400">
        <f t="shared" si="2"/>
        <v>344.093567251462</v>
      </c>
      <c r="M62" s="408">
        <f t="shared" si="3"/>
        <v>0.174099252209382</v>
      </c>
    </row>
    <row r="63" s="375" customFormat="1" ht="22" customHeight="1" spans="1:13">
      <c r="A63" s="352">
        <v>44879</v>
      </c>
      <c r="B63" s="352" t="s">
        <v>25</v>
      </c>
      <c r="C63" s="524" t="s">
        <v>121</v>
      </c>
      <c r="D63" s="428">
        <v>45</v>
      </c>
      <c r="E63" s="353">
        <v>0.16</v>
      </c>
      <c r="F63" s="353">
        <v>0.19</v>
      </c>
      <c r="G63" s="361">
        <v>1282.5</v>
      </c>
      <c r="H63" s="361">
        <v>1135.5</v>
      </c>
      <c r="I63" s="360">
        <v>148</v>
      </c>
      <c r="J63" s="400">
        <f t="shared" si="5"/>
        <v>178.125</v>
      </c>
      <c r="K63" s="408">
        <f t="shared" si="1"/>
        <v>-0.169122807017544</v>
      </c>
      <c r="L63" s="400">
        <f t="shared" si="2"/>
        <v>132.80701754386</v>
      </c>
      <c r="M63" s="408">
        <f t="shared" si="3"/>
        <v>0.11439894319683</v>
      </c>
    </row>
    <row r="64" s="375" customFormat="1" ht="22" customHeight="1" spans="1:13">
      <c r="A64" s="352">
        <v>44880</v>
      </c>
      <c r="B64" s="352" t="s">
        <v>25</v>
      </c>
      <c r="C64" s="524" t="s">
        <v>122</v>
      </c>
      <c r="D64" s="428">
        <v>45</v>
      </c>
      <c r="E64" s="353">
        <v>0.16</v>
      </c>
      <c r="F64" s="353">
        <v>0.19</v>
      </c>
      <c r="G64" s="361">
        <v>2449.5</v>
      </c>
      <c r="H64" s="361">
        <v>2032</v>
      </c>
      <c r="I64" s="360">
        <v>256</v>
      </c>
      <c r="J64" s="400">
        <f t="shared" si="5"/>
        <v>340.208333333333</v>
      </c>
      <c r="K64" s="408">
        <f t="shared" si="1"/>
        <v>-0.247519902020821</v>
      </c>
      <c r="L64" s="400">
        <f t="shared" si="2"/>
        <v>237.66081871345</v>
      </c>
      <c r="M64" s="408">
        <f t="shared" si="3"/>
        <v>0.0771653543307087</v>
      </c>
    </row>
    <row r="65" s="375" customFormat="1" ht="22" customHeight="1" spans="1:13">
      <c r="A65" s="352">
        <v>44881</v>
      </c>
      <c r="B65" s="352" t="s">
        <v>25</v>
      </c>
      <c r="C65" s="524" t="s">
        <v>122</v>
      </c>
      <c r="D65" s="428">
        <v>45</v>
      </c>
      <c r="E65" s="353">
        <v>0.16</v>
      </c>
      <c r="F65" s="353">
        <v>0.19</v>
      </c>
      <c r="G65" s="361">
        <v>6109.5</v>
      </c>
      <c r="H65" s="361">
        <v>4995</v>
      </c>
      <c r="I65" s="360">
        <v>639</v>
      </c>
      <c r="J65" s="400">
        <f t="shared" si="5"/>
        <v>848.541666666667</v>
      </c>
      <c r="K65" s="408">
        <f t="shared" si="1"/>
        <v>-0.246943285047876</v>
      </c>
      <c r="L65" s="400">
        <f t="shared" si="2"/>
        <v>584.210526315789</v>
      </c>
      <c r="M65" s="408">
        <f t="shared" si="3"/>
        <v>0.0937837837837838</v>
      </c>
    </row>
    <row r="66" s="375" customFormat="1" ht="22" customHeight="1" spans="1:13">
      <c r="A66" s="352">
        <v>44882</v>
      </c>
      <c r="B66" s="352" t="s">
        <v>25</v>
      </c>
      <c r="C66" s="524" t="s">
        <v>119</v>
      </c>
      <c r="D66" s="428">
        <v>45</v>
      </c>
      <c r="E66" s="353">
        <v>0.16</v>
      </c>
      <c r="F66" s="353">
        <v>0.19</v>
      </c>
      <c r="G66" s="361">
        <v>4048</v>
      </c>
      <c r="H66" s="361">
        <v>3620.5</v>
      </c>
      <c r="I66" s="360">
        <v>423</v>
      </c>
      <c r="J66" s="400">
        <f t="shared" si="5"/>
        <v>562.222222222222</v>
      </c>
      <c r="K66" s="408">
        <f t="shared" si="1"/>
        <v>-0.247628458498024</v>
      </c>
      <c r="L66" s="400">
        <f t="shared" si="2"/>
        <v>423.450292397661</v>
      </c>
      <c r="M66" s="408">
        <f t="shared" si="3"/>
        <v>-0.00106338903466368</v>
      </c>
    </row>
    <row r="67" s="375" customFormat="1" ht="22" customHeight="1" spans="1:13">
      <c r="A67" s="352">
        <v>44883</v>
      </c>
      <c r="B67" s="352" t="s">
        <v>25</v>
      </c>
      <c r="C67" s="524" t="s">
        <v>122</v>
      </c>
      <c r="D67" s="428">
        <v>45</v>
      </c>
      <c r="E67" s="353">
        <v>0.16</v>
      </c>
      <c r="F67" s="353">
        <v>0.19</v>
      </c>
      <c r="G67" s="361">
        <v>6496.5</v>
      </c>
      <c r="H67" s="361">
        <v>5750.5</v>
      </c>
      <c r="I67" s="360">
        <v>679</v>
      </c>
      <c r="J67" s="400">
        <f t="shared" si="5"/>
        <v>902.291666666667</v>
      </c>
      <c r="K67" s="408">
        <f t="shared" si="1"/>
        <v>-0.247471715539136</v>
      </c>
      <c r="L67" s="400">
        <f t="shared" si="2"/>
        <v>672.573099415205</v>
      </c>
      <c r="M67" s="408">
        <f t="shared" si="3"/>
        <v>0.00955569080949489</v>
      </c>
    </row>
    <row r="68" s="375" customFormat="1" ht="22" customHeight="1" spans="1:13">
      <c r="A68" s="352">
        <v>44884</v>
      </c>
      <c r="B68" s="352" t="s">
        <v>25</v>
      </c>
      <c r="C68" s="524" t="s">
        <v>122</v>
      </c>
      <c r="D68" s="428">
        <v>45</v>
      </c>
      <c r="E68" s="353">
        <v>0.16</v>
      </c>
      <c r="F68" s="353">
        <v>0.19</v>
      </c>
      <c r="G68" s="361">
        <v>2838.5</v>
      </c>
      <c r="H68" s="361">
        <v>2618</v>
      </c>
      <c r="I68" s="360">
        <v>297</v>
      </c>
      <c r="J68" s="400">
        <f t="shared" si="5"/>
        <v>394.236111111111</v>
      </c>
      <c r="K68" s="408">
        <f t="shared" si="1"/>
        <v>-0.246644354412542</v>
      </c>
      <c r="L68" s="400">
        <f t="shared" si="2"/>
        <v>306.198830409357</v>
      </c>
      <c r="M68" s="408">
        <f t="shared" si="3"/>
        <v>-0.0300420168067225</v>
      </c>
    </row>
    <row r="69" s="375" customFormat="1" ht="22" customHeight="1" spans="1:13">
      <c r="A69" s="352">
        <v>44886</v>
      </c>
      <c r="B69" s="352" t="s">
        <v>25</v>
      </c>
      <c r="C69" s="524" t="s">
        <v>122</v>
      </c>
      <c r="D69" s="428">
        <v>45</v>
      </c>
      <c r="E69" s="353">
        <v>0.16</v>
      </c>
      <c r="F69" s="353">
        <v>0.19</v>
      </c>
      <c r="G69" s="361">
        <v>6476</v>
      </c>
      <c r="H69" s="361">
        <v>5758.5</v>
      </c>
      <c r="I69" s="360">
        <v>680</v>
      </c>
      <c r="J69" s="400">
        <f t="shared" si="5"/>
        <v>899.444444444444</v>
      </c>
      <c r="K69" s="408">
        <f t="shared" ref="K69:K103" si="6">(I69-J69)/J69</f>
        <v>-0.243977764051884</v>
      </c>
      <c r="L69" s="400">
        <f t="shared" ref="L69:L103" si="7">H69/(D69*F69)</f>
        <v>673.508771929825</v>
      </c>
      <c r="M69" s="408">
        <f t="shared" ref="M69:M103" si="8">(I69-L69)/L69</f>
        <v>0.00963792654337069</v>
      </c>
    </row>
    <row r="70" s="375" customFormat="1" ht="22" customHeight="1" spans="1:13">
      <c r="A70" s="352">
        <v>44887</v>
      </c>
      <c r="B70" s="352" t="s">
        <v>25</v>
      </c>
      <c r="C70" s="524" t="s">
        <v>122</v>
      </c>
      <c r="D70" s="428">
        <v>45</v>
      </c>
      <c r="E70" s="353">
        <v>0.16</v>
      </c>
      <c r="F70" s="353">
        <v>0.19</v>
      </c>
      <c r="G70" s="361">
        <v>2045.5</v>
      </c>
      <c r="H70" s="361">
        <v>1894.5</v>
      </c>
      <c r="I70" s="360">
        <v>215</v>
      </c>
      <c r="J70" s="400">
        <f t="shared" si="5"/>
        <v>284.097222222222</v>
      </c>
      <c r="K70" s="408">
        <f t="shared" si="6"/>
        <v>-0.243216817404058</v>
      </c>
      <c r="L70" s="400">
        <f t="shared" si="7"/>
        <v>221.578947368421</v>
      </c>
      <c r="M70" s="408">
        <f t="shared" si="8"/>
        <v>-0.0296912114014251</v>
      </c>
    </row>
    <row r="71" s="375" customFormat="1" ht="22" customHeight="1" spans="1:13">
      <c r="A71" s="352">
        <v>44887</v>
      </c>
      <c r="B71" s="352" t="s">
        <v>25</v>
      </c>
      <c r="C71" s="524" t="s">
        <v>123</v>
      </c>
      <c r="D71" s="428">
        <v>45</v>
      </c>
      <c r="E71" s="353">
        <v>0.16</v>
      </c>
      <c r="F71" s="353">
        <v>0.19</v>
      </c>
      <c r="G71" s="361">
        <v>1361</v>
      </c>
      <c r="H71" s="361">
        <v>1241.5</v>
      </c>
      <c r="I71" s="360">
        <v>174</v>
      </c>
      <c r="J71" s="400">
        <f t="shared" si="5"/>
        <v>189.027777777778</v>
      </c>
      <c r="K71" s="408">
        <f t="shared" si="6"/>
        <v>-0.0795003673769287</v>
      </c>
      <c r="L71" s="400">
        <f t="shared" si="7"/>
        <v>145.204678362573</v>
      </c>
      <c r="M71" s="408">
        <f t="shared" si="8"/>
        <v>0.198308497784938</v>
      </c>
    </row>
    <row r="72" s="375" customFormat="1" ht="22" customHeight="1" spans="1:13">
      <c r="A72" s="352">
        <v>44888</v>
      </c>
      <c r="B72" s="352" t="s">
        <v>25</v>
      </c>
      <c r="C72" s="524" t="s">
        <v>122</v>
      </c>
      <c r="D72" s="428">
        <v>45</v>
      </c>
      <c r="E72" s="353">
        <v>0.16</v>
      </c>
      <c r="F72" s="353">
        <v>0.19</v>
      </c>
      <c r="G72" s="361">
        <v>8171</v>
      </c>
      <c r="H72" s="361">
        <v>7258.5</v>
      </c>
      <c r="I72" s="360">
        <v>858</v>
      </c>
      <c r="J72" s="400">
        <f t="shared" si="5"/>
        <v>1134.86111111111</v>
      </c>
      <c r="K72" s="408">
        <f t="shared" si="6"/>
        <v>-0.243960347570677</v>
      </c>
      <c r="L72" s="400">
        <f t="shared" si="7"/>
        <v>848.947368421053</v>
      </c>
      <c r="M72" s="408">
        <f t="shared" si="8"/>
        <v>0.0106633601983881</v>
      </c>
    </row>
    <row r="73" s="375" customFormat="1" ht="22" customHeight="1" spans="1:13">
      <c r="A73" s="352">
        <v>44889</v>
      </c>
      <c r="B73" s="352" t="s">
        <v>25</v>
      </c>
      <c r="C73" s="524" t="s">
        <v>119</v>
      </c>
      <c r="D73" s="428">
        <v>45</v>
      </c>
      <c r="E73" s="353">
        <v>0.16</v>
      </c>
      <c r="F73" s="353">
        <v>0.19</v>
      </c>
      <c r="G73" s="361">
        <v>4254.5</v>
      </c>
      <c r="H73" s="361">
        <v>3902</v>
      </c>
      <c r="I73" s="360">
        <v>445</v>
      </c>
      <c r="J73" s="400">
        <f t="shared" si="5"/>
        <v>590.902777777778</v>
      </c>
      <c r="K73" s="408">
        <f t="shared" si="6"/>
        <v>-0.246915031143495</v>
      </c>
      <c r="L73" s="400">
        <f t="shared" si="7"/>
        <v>456.374269005848</v>
      </c>
      <c r="M73" s="408">
        <f t="shared" si="8"/>
        <v>-0.0249231163505893</v>
      </c>
    </row>
    <row r="74" s="375" customFormat="1" ht="22" customHeight="1" spans="1:13">
      <c r="A74" s="352">
        <v>44890</v>
      </c>
      <c r="B74" s="352" t="s">
        <v>25</v>
      </c>
      <c r="C74" s="524" t="s">
        <v>122</v>
      </c>
      <c r="D74" s="428">
        <v>45</v>
      </c>
      <c r="E74" s="353">
        <v>0.16</v>
      </c>
      <c r="F74" s="353">
        <v>0.19</v>
      </c>
      <c r="G74" s="361">
        <v>8336.5</v>
      </c>
      <c r="H74" s="361">
        <v>7170</v>
      </c>
      <c r="I74" s="360">
        <v>871</v>
      </c>
      <c r="J74" s="400">
        <f t="shared" si="5"/>
        <v>1157.84722222222</v>
      </c>
      <c r="K74" s="408">
        <f t="shared" si="6"/>
        <v>-0.247741858093924</v>
      </c>
      <c r="L74" s="400">
        <f t="shared" si="7"/>
        <v>838.59649122807</v>
      </c>
      <c r="M74" s="408">
        <f t="shared" si="8"/>
        <v>0.0386401673640168</v>
      </c>
    </row>
    <row r="75" s="375" customFormat="1" ht="22" customHeight="1" spans="1:13">
      <c r="A75" s="352">
        <v>44891</v>
      </c>
      <c r="B75" s="352" t="s">
        <v>25</v>
      </c>
      <c r="C75" s="524" t="s">
        <v>122</v>
      </c>
      <c r="D75" s="428">
        <v>45</v>
      </c>
      <c r="E75" s="353">
        <v>0.16</v>
      </c>
      <c r="F75" s="353">
        <v>0.19</v>
      </c>
      <c r="G75" s="361">
        <v>8413.5</v>
      </c>
      <c r="H75" s="361">
        <v>7021.5</v>
      </c>
      <c r="I75" s="405">
        <v>879</v>
      </c>
      <c r="J75" s="400">
        <f t="shared" si="5"/>
        <v>1168.54166666667</v>
      </c>
      <c r="K75" s="408">
        <f t="shared" si="6"/>
        <v>-0.247780353004101</v>
      </c>
      <c r="L75" s="400">
        <f t="shared" si="7"/>
        <v>821.228070175439</v>
      </c>
      <c r="M75" s="408">
        <f t="shared" si="8"/>
        <v>0.0703482161931212</v>
      </c>
    </row>
    <row r="76" s="375" customFormat="1" ht="22" customHeight="1" spans="1:13">
      <c r="A76" s="352">
        <v>44892</v>
      </c>
      <c r="B76" s="352" t="s">
        <v>25</v>
      </c>
      <c r="C76" s="524" t="s">
        <v>122</v>
      </c>
      <c r="D76" s="428">
        <v>45</v>
      </c>
      <c r="E76" s="353">
        <v>0.16</v>
      </c>
      <c r="F76" s="353">
        <v>0.19</v>
      </c>
      <c r="G76" s="361">
        <v>7946.5</v>
      </c>
      <c r="H76" s="361">
        <v>6659</v>
      </c>
      <c r="I76" s="360">
        <v>833</v>
      </c>
      <c r="J76" s="400">
        <f t="shared" si="5"/>
        <v>1103.68055555556</v>
      </c>
      <c r="K76" s="408">
        <f t="shared" si="6"/>
        <v>-0.245252626942679</v>
      </c>
      <c r="L76" s="400">
        <f t="shared" si="7"/>
        <v>778.830409356725</v>
      </c>
      <c r="M76" s="408">
        <f t="shared" si="8"/>
        <v>0.0695524853581619</v>
      </c>
    </row>
    <row r="77" s="375" customFormat="1" ht="22" customHeight="1" spans="1:13">
      <c r="A77" s="352">
        <v>44893</v>
      </c>
      <c r="B77" s="352" t="s">
        <v>25</v>
      </c>
      <c r="C77" s="524" t="s">
        <v>124</v>
      </c>
      <c r="D77" s="428">
        <v>45</v>
      </c>
      <c r="E77" s="353">
        <v>0.16</v>
      </c>
      <c r="F77" s="353">
        <v>0.19</v>
      </c>
      <c r="G77" s="361">
        <v>2590.5</v>
      </c>
      <c r="H77" s="361">
        <v>2505.5</v>
      </c>
      <c r="I77" s="360">
        <v>365</v>
      </c>
      <c r="J77" s="400">
        <f t="shared" si="5"/>
        <v>359.791666666667</v>
      </c>
      <c r="K77" s="408">
        <f t="shared" si="6"/>
        <v>0.0144759698899826</v>
      </c>
      <c r="L77" s="400">
        <f t="shared" si="7"/>
        <v>293.040935672515</v>
      </c>
      <c r="M77" s="408">
        <f t="shared" si="8"/>
        <v>0.24555976850928</v>
      </c>
    </row>
    <row r="78" s="375" customFormat="1" ht="22" customHeight="1" spans="1:13">
      <c r="A78" s="352">
        <v>44894</v>
      </c>
      <c r="B78" s="352" t="s">
        <v>25</v>
      </c>
      <c r="C78" s="524" t="s">
        <v>122</v>
      </c>
      <c r="D78" s="428">
        <v>45</v>
      </c>
      <c r="E78" s="353">
        <v>0.16</v>
      </c>
      <c r="F78" s="353">
        <v>0.19</v>
      </c>
      <c r="G78" s="361">
        <v>7850.5</v>
      </c>
      <c r="H78" s="361">
        <v>6633.5</v>
      </c>
      <c r="I78" s="360">
        <v>821</v>
      </c>
      <c r="J78" s="400">
        <f t="shared" si="5"/>
        <v>1090.34722222222</v>
      </c>
      <c r="K78" s="408">
        <f t="shared" si="6"/>
        <v>-0.247028851665499</v>
      </c>
      <c r="L78" s="400">
        <f t="shared" si="7"/>
        <v>775.847953216374</v>
      </c>
      <c r="M78" s="408">
        <f t="shared" si="8"/>
        <v>0.0581970302253713</v>
      </c>
    </row>
    <row r="79" s="375" customFormat="1" ht="22" customHeight="1" spans="1:13">
      <c r="A79" s="352">
        <v>44895</v>
      </c>
      <c r="B79" s="352" t="s">
        <v>25</v>
      </c>
      <c r="C79" s="524" t="s">
        <v>122</v>
      </c>
      <c r="D79" s="428">
        <v>45</v>
      </c>
      <c r="E79" s="353">
        <v>0.16</v>
      </c>
      <c r="F79" s="353">
        <v>0.19</v>
      </c>
      <c r="G79" s="361">
        <v>7777</v>
      </c>
      <c r="H79" s="361">
        <v>6451</v>
      </c>
      <c r="I79" s="360">
        <v>816</v>
      </c>
      <c r="J79" s="400">
        <f t="shared" si="5"/>
        <v>1080.13888888889</v>
      </c>
      <c r="K79" s="408">
        <f t="shared" si="6"/>
        <v>-0.244541597016845</v>
      </c>
      <c r="L79" s="400">
        <f t="shared" si="7"/>
        <v>754.502923976608</v>
      </c>
      <c r="M79" s="408">
        <f t="shared" si="8"/>
        <v>0.0815067431405984</v>
      </c>
    </row>
    <row r="80" s="375" customFormat="1" ht="22" customHeight="1" spans="1:13">
      <c r="A80" s="352">
        <v>44896</v>
      </c>
      <c r="B80" s="352" t="s">
        <v>25</v>
      </c>
      <c r="C80" s="524" t="s">
        <v>119</v>
      </c>
      <c r="D80" s="428">
        <v>45</v>
      </c>
      <c r="E80" s="353">
        <v>0.16</v>
      </c>
      <c r="F80" s="353">
        <v>0.19</v>
      </c>
      <c r="G80" s="361">
        <v>4830.5</v>
      </c>
      <c r="H80" s="361">
        <v>4281.5</v>
      </c>
      <c r="I80" s="360">
        <v>506</v>
      </c>
      <c r="J80" s="400">
        <f t="shared" si="5"/>
        <v>670.902777777778</v>
      </c>
      <c r="K80" s="408">
        <f t="shared" si="6"/>
        <v>-0.24579236103923</v>
      </c>
      <c r="L80" s="400">
        <f t="shared" si="7"/>
        <v>500.760233918129</v>
      </c>
      <c r="M80" s="408">
        <f t="shared" si="8"/>
        <v>0.0104636225621862</v>
      </c>
    </row>
    <row r="81" s="375" customFormat="1" ht="22" customHeight="1" spans="1:13">
      <c r="A81" s="352">
        <v>44900</v>
      </c>
      <c r="B81" s="352" t="s">
        <v>25</v>
      </c>
      <c r="C81" s="524" t="s">
        <v>122</v>
      </c>
      <c r="D81" s="428">
        <v>45</v>
      </c>
      <c r="E81" s="353">
        <v>0.16</v>
      </c>
      <c r="F81" s="353">
        <v>0.19</v>
      </c>
      <c r="G81" s="361">
        <v>4830.5</v>
      </c>
      <c r="H81" s="361">
        <v>4009.5</v>
      </c>
      <c r="I81" s="360">
        <v>506</v>
      </c>
      <c r="J81" s="400">
        <f t="shared" si="5"/>
        <v>670.902777777778</v>
      </c>
      <c r="K81" s="408">
        <f t="shared" si="6"/>
        <v>-0.24579236103923</v>
      </c>
      <c r="L81" s="400">
        <f t="shared" si="7"/>
        <v>468.947368421053</v>
      </c>
      <c r="M81" s="408">
        <f t="shared" si="8"/>
        <v>0.0790123456790124</v>
      </c>
    </row>
    <row r="82" s="375" customFormat="1" ht="22" customHeight="1" spans="1:13">
      <c r="A82" s="352">
        <v>44901</v>
      </c>
      <c r="B82" s="352" t="s">
        <v>25</v>
      </c>
      <c r="C82" s="524" t="s">
        <v>122</v>
      </c>
      <c r="D82" s="428">
        <v>45</v>
      </c>
      <c r="E82" s="353">
        <v>0.16</v>
      </c>
      <c r="F82" s="353">
        <v>0.19</v>
      </c>
      <c r="G82" s="361">
        <v>7751.5</v>
      </c>
      <c r="H82" s="361">
        <v>6510</v>
      </c>
      <c r="I82" s="360">
        <v>812</v>
      </c>
      <c r="J82" s="400">
        <f t="shared" ref="J82:J102" si="9">G82/(D82*E82)</f>
        <v>1076.59722222222</v>
      </c>
      <c r="K82" s="408">
        <f t="shared" si="6"/>
        <v>-0.245771786105915</v>
      </c>
      <c r="L82" s="400">
        <f t="shared" si="7"/>
        <v>761.40350877193</v>
      </c>
      <c r="M82" s="408">
        <f t="shared" si="8"/>
        <v>0.0664516129032259</v>
      </c>
    </row>
    <row r="83" s="375" customFormat="1" ht="22" customHeight="1" spans="1:13">
      <c r="A83" s="352">
        <v>44902</v>
      </c>
      <c r="B83" s="352" t="s">
        <v>25</v>
      </c>
      <c r="C83" s="524" t="s">
        <v>122</v>
      </c>
      <c r="D83" s="428">
        <v>45</v>
      </c>
      <c r="E83" s="353">
        <v>0.16</v>
      </c>
      <c r="F83" s="353">
        <v>0.19</v>
      </c>
      <c r="G83" s="361">
        <v>7656</v>
      </c>
      <c r="H83" s="361">
        <v>6264</v>
      </c>
      <c r="I83" s="360">
        <v>803</v>
      </c>
      <c r="J83" s="400">
        <f t="shared" si="9"/>
        <v>1063.33333333333</v>
      </c>
      <c r="K83" s="408">
        <f t="shared" si="6"/>
        <v>-0.244827586206896</v>
      </c>
      <c r="L83" s="400">
        <f t="shared" si="7"/>
        <v>732.631578947368</v>
      </c>
      <c r="M83" s="408">
        <f t="shared" si="8"/>
        <v>0.0960488505747128</v>
      </c>
    </row>
    <row r="84" s="375" customFormat="1" ht="22" customHeight="1" spans="1:13">
      <c r="A84" s="352">
        <v>44903</v>
      </c>
      <c r="B84" s="352" t="s">
        <v>25</v>
      </c>
      <c r="C84" s="524" t="s">
        <v>122</v>
      </c>
      <c r="D84" s="428">
        <v>45</v>
      </c>
      <c r="E84" s="353">
        <v>0.16</v>
      </c>
      <c r="F84" s="353">
        <v>0.19</v>
      </c>
      <c r="G84" s="361">
        <v>6916</v>
      </c>
      <c r="H84" s="361">
        <v>5789</v>
      </c>
      <c r="I84" s="360">
        <v>723</v>
      </c>
      <c r="J84" s="400">
        <f t="shared" si="9"/>
        <v>960.555555555556</v>
      </c>
      <c r="K84" s="408">
        <f t="shared" si="6"/>
        <v>-0.247310584152689</v>
      </c>
      <c r="L84" s="400">
        <f t="shared" si="7"/>
        <v>677.076023391813</v>
      </c>
      <c r="M84" s="408">
        <f t="shared" si="8"/>
        <v>0.0678269131110729</v>
      </c>
    </row>
    <row r="85" s="375" customFormat="1" ht="22" customHeight="1" spans="1:13">
      <c r="A85" s="352">
        <v>44904</v>
      </c>
      <c r="B85" s="352" t="s">
        <v>25</v>
      </c>
      <c r="C85" s="524" t="s">
        <v>120</v>
      </c>
      <c r="D85" s="428">
        <v>45</v>
      </c>
      <c r="E85" s="353">
        <v>0.16</v>
      </c>
      <c r="F85" s="353">
        <v>0.19</v>
      </c>
      <c r="G85" s="361">
        <v>1918.5</v>
      </c>
      <c r="H85" s="361">
        <v>1742</v>
      </c>
      <c r="I85" s="360">
        <v>208</v>
      </c>
      <c r="J85" s="400">
        <f t="shared" si="9"/>
        <v>266.458333333333</v>
      </c>
      <c r="K85" s="408">
        <f t="shared" si="6"/>
        <v>-0.219390148553557</v>
      </c>
      <c r="L85" s="400">
        <f t="shared" si="7"/>
        <v>203.74269005848</v>
      </c>
      <c r="M85" s="408">
        <f t="shared" si="8"/>
        <v>0.0208955223880597</v>
      </c>
    </row>
    <row r="86" s="375" customFormat="1" ht="22" customHeight="1" spans="1:13">
      <c r="A86" s="352">
        <v>44905</v>
      </c>
      <c r="B86" s="352" t="s">
        <v>25</v>
      </c>
      <c r="C86" s="524" t="s">
        <v>122</v>
      </c>
      <c r="D86" s="428">
        <v>45</v>
      </c>
      <c r="E86" s="353">
        <v>0.16</v>
      </c>
      <c r="F86" s="353">
        <v>0.19</v>
      </c>
      <c r="G86" s="361">
        <v>7946</v>
      </c>
      <c r="H86" s="361">
        <v>6689.5</v>
      </c>
      <c r="I86" s="360">
        <v>830</v>
      </c>
      <c r="J86" s="400">
        <f t="shared" si="9"/>
        <v>1103.61111111111</v>
      </c>
      <c r="K86" s="408">
        <f t="shared" si="6"/>
        <v>-0.247923483513718</v>
      </c>
      <c r="L86" s="400">
        <f t="shared" si="7"/>
        <v>782.397660818713</v>
      </c>
      <c r="M86" s="408">
        <f t="shared" si="8"/>
        <v>0.060841617460199</v>
      </c>
    </row>
    <row r="87" s="375" customFormat="1" ht="22" customHeight="1" spans="1:13">
      <c r="A87" s="352">
        <v>44907</v>
      </c>
      <c r="B87" s="352" t="s">
        <v>25</v>
      </c>
      <c r="C87" s="524" t="s">
        <v>123</v>
      </c>
      <c r="D87" s="428">
        <v>45</v>
      </c>
      <c r="E87" s="353">
        <v>0.16</v>
      </c>
      <c r="F87" s="353">
        <v>0.19</v>
      </c>
      <c r="G87" s="361">
        <v>6758.5</v>
      </c>
      <c r="H87" s="361">
        <v>5204</v>
      </c>
      <c r="I87" s="360">
        <v>709</v>
      </c>
      <c r="J87" s="400">
        <f t="shared" si="9"/>
        <v>938.680555555556</v>
      </c>
      <c r="K87" s="408">
        <f t="shared" si="6"/>
        <v>-0.244684471406377</v>
      </c>
      <c r="L87" s="400">
        <f t="shared" si="7"/>
        <v>608.654970760234</v>
      </c>
      <c r="M87" s="408">
        <f t="shared" si="8"/>
        <v>0.164863566487318</v>
      </c>
    </row>
    <row r="88" s="375" customFormat="1" ht="22" customHeight="1" spans="1:13">
      <c r="A88" s="352">
        <v>44908</v>
      </c>
      <c r="B88" s="352" t="s">
        <v>25</v>
      </c>
      <c r="C88" s="524" t="s">
        <v>122</v>
      </c>
      <c r="D88" s="428">
        <v>45</v>
      </c>
      <c r="E88" s="353">
        <v>0.16</v>
      </c>
      <c r="F88" s="353">
        <v>0.19</v>
      </c>
      <c r="G88" s="361">
        <v>7697</v>
      </c>
      <c r="H88" s="361">
        <v>6475</v>
      </c>
      <c r="I88" s="360">
        <v>808</v>
      </c>
      <c r="J88" s="400">
        <f t="shared" si="9"/>
        <v>1069.02777777778</v>
      </c>
      <c r="K88" s="408">
        <f t="shared" si="6"/>
        <v>-0.244173054436794</v>
      </c>
      <c r="L88" s="400">
        <f t="shared" si="7"/>
        <v>757.309941520468</v>
      </c>
      <c r="M88" s="408">
        <f t="shared" si="8"/>
        <v>0.066934362934363</v>
      </c>
    </row>
    <row r="89" s="375" customFormat="1" ht="22" customHeight="1" spans="1:13">
      <c r="A89" s="352">
        <v>44909</v>
      </c>
      <c r="B89" s="352" t="s">
        <v>25</v>
      </c>
      <c r="C89" s="524" t="s">
        <v>122</v>
      </c>
      <c r="D89" s="428">
        <v>45</v>
      </c>
      <c r="E89" s="353">
        <v>0.16</v>
      </c>
      <c r="F89" s="353">
        <v>0.19</v>
      </c>
      <c r="G89" s="361">
        <v>7193.5</v>
      </c>
      <c r="H89" s="361">
        <v>5838</v>
      </c>
      <c r="I89" s="360">
        <v>751</v>
      </c>
      <c r="J89" s="400">
        <f t="shared" si="9"/>
        <v>999.097222222222</v>
      </c>
      <c r="K89" s="408">
        <f t="shared" si="6"/>
        <v>-0.248321401265031</v>
      </c>
      <c r="L89" s="400">
        <f t="shared" si="7"/>
        <v>682.80701754386</v>
      </c>
      <c r="M89" s="408">
        <f t="shared" si="8"/>
        <v>0.0998715313463515</v>
      </c>
    </row>
    <row r="90" s="375" customFormat="1" ht="22" customHeight="1" spans="1:13">
      <c r="A90" s="352">
        <v>44911</v>
      </c>
      <c r="B90" s="352" t="s">
        <v>25</v>
      </c>
      <c r="C90" s="524" t="s">
        <v>119</v>
      </c>
      <c r="D90" s="428">
        <v>45</v>
      </c>
      <c r="E90" s="353">
        <v>0.16</v>
      </c>
      <c r="F90" s="353">
        <v>0.19</v>
      </c>
      <c r="G90" s="361">
        <v>1928</v>
      </c>
      <c r="H90" s="361">
        <v>1740.5</v>
      </c>
      <c r="I90" s="360">
        <v>203</v>
      </c>
      <c r="J90" s="400">
        <f t="shared" si="9"/>
        <v>267.777777777778</v>
      </c>
      <c r="K90" s="408">
        <f t="shared" si="6"/>
        <v>-0.241908713692946</v>
      </c>
      <c r="L90" s="400">
        <f t="shared" si="7"/>
        <v>203.567251461988</v>
      </c>
      <c r="M90" s="408">
        <f t="shared" si="8"/>
        <v>-0.0027865555874748</v>
      </c>
    </row>
    <row r="91" s="375" customFormat="1" ht="22" customHeight="1" spans="1:13">
      <c r="A91" s="352">
        <v>44911</v>
      </c>
      <c r="B91" s="352" t="s">
        <v>25</v>
      </c>
      <c r="C91" s="524" t="s">
        <v>122</v>
      </c>
      <c r="D91" s="428">
        <v>45</v>
      </c>
      <c r="E91" s="353">
        <v>0.16</v>
      </c>
      <c r="F91" s="353">
        <v>0.19</v>
      </c>
      <c r="G91" s="361">
        <v>9242.5</v>
      </c>
      <c r="H91" s="361">
        <v>7660.5</v>
      </c>
      <c r="I91" s="360">
        <v>966</v>
      </c>
      <c r="J91" s="400">
        <f t="shared" si="9"/>
        <v>1283.68055555556</v>
      </c>
      <c r="K91" s="408">
        <f t="shared" si="6"/>
        <v>-0.247476332161212</v>
      </c>
      <c r="L91" s="400">
        <f t="shared" si="7"/>
        <v>895.964912280702</v>
      </c>
      <c r="M91" s="408">
        <f t="shared" si="8"/>
        <v>0.0781672214607402</v>
      </c>
    </row>
    <row r="92" s="375" customFormat="1" ht="22" customHeight="1" spans="1:13">
      <c r="A92" s="352">
        <v>44912</v>
      </c>
      <c r="B92" s="352" t="s">
        <v>25</v>
      </c>
      <c r="C92" s="524" t="s">
        <v>122</v>
      </c>
      <c r="D92" s="428">
        <v>45</v>
      </c>
      <c r="E92" s="353">
        <v>0.16</v>
      </c>
      <c r="F92" s="353">
        <v>0.19</v>
      </c>
      <c r="G92" s="361">
        <v>6678</v>
      </c>
      <c r="H92" s="361">
        <v>5594</v>
      </c>
      <c r="I92" s="360">
        <v>699</v>
      </c>
      <c r="J92" s="400">
        <f t="shared" si="9"/>
        <v>927.5</v>
      </c>
      <c r="K92" s="408">
        <f t="shared" si="6"/>
        <v>-0.246361185983828</v>
      </c>
      <c r="L92" s="400">
        <f t="shared" si="7"/>
        <v>654.269005847953</v>
      </c>
      <c r="M92" s="408">
        <f t="shared" si="8"/>
        <v>0.0683678941723276</v>
      </c>
    </row>
    <row r="93" s="375" customFormat="1" ht="22" customHeight="1" spans="1:13">
      <c r="A93" s="352">
        <v>44915</v>
      </c>
      <c r="B93" s="352" t="s">
        <v>25</v>
      </c>
      <c r="C93" s="524" t="s">
        <v>122</v>
      </c>
      <c r="D93" s="428">
        <v>45</v>
      </c>
      <c r="E93" s="353">
        <v>0.16</v>
      </c>
      <c r="F93" s="353">
        <v>0.19</v>
      </c>
      <c r="G93" s="361">
        <v>2981.5</v>
      </c>
      <c r="H93" s="361">
        <v>2338</v>
      </c>
      <c r="I93" s="360">
        <v>312</v>
      </c>
      <c r="J93" s="400">
        <f t="shared" si="9"/>
        <v>414.097222222222</v>
      </c>
      <c r="K93" s="408">
        <f t="shared" si="6"/>
        <v>-0.246553748113366</v>
      </c>
      <c r="L93" s="400">
        <f t="shared" si="7"/>
        <v>273.450292397661</v>
      </c>
      <c r="M93" s="408">
        <f t="shared" si="8"/>
        <v>0.140975192472199</v>
      </c>
    </row>
    <row r="94" s="375" customFormat="1" ht="22" customHeight="1" spans="1:13">
      <c r="A94" s="352">
        <v>44917</v>
      </c>
      <c r="B94" s="352" t="s">
        <v>25</v>
      </c>
      <c r="C94" s="524" t="s">
        <v>122</v>
      </c>
      <c r="D94" s="428">
        <v>45</v>
      </c>
      <c r="E94" s="353">
        <v>0.16</v>
      </c>
      <c r="F94" s="353">
        <v>0.19</v>
      </c>
      <c r="G94" s="361">
        <v>6546</v>
      </c>
      <c r="H94" s="361">
        <v>5508</v>
      </c>
      <c r="I94" s="360">
        <v>688</v>
      </c>
      <c r="J94" s="400">
        <f t="shared" si="9"/>
        <v>909.166666666667</v>
      </c>
      <c r="K94" s="408">
        <f t="shared" si="6"/>
        <v>-0.243263061411549</v>
      </c>
      <c r="L94" s="400">
        <f t="shared" si="7"/>
        <v>644.210526315789</v>
      </c>
      <c r="M94" s="408">
        <f t="shared" si="8"/>
        <v>0.0679738562091505</v>
      </c>
    </row>
    <row r="95" s="375" customFormat="1" ht="22" customHeight="1" spans="1:13">
      <c r="A95" s="352">
        <v>44919</v>
      </c>
      <c r="B95" s="352" t="s">
        <v>25</v>
      </c>
      <c r="C95" s="524" t="s">
        <v>119</v>
      </c>
      <c r="D95" s="428">
        <v>45</v>
      </c>
      <c r="E95" s="353">
        <v>0.16</v>
      </c>
      <c r="F95" s="353">
        <v>0.19</v>
      </c>
      <c r="G95" s="361">
        <v>4788.5</v>
      </c>
      <c r="H95" s="361">
        <v>4218.5</v>
      </c>
      <c r="I95" s="360">
        <v>504</v>
      </c>
      <c r="J95" s="400">
        <f t="shared" si="9"/>
        <v>665.069444444444</v>
      </c>
      <c r="K95" s="408">
        <f t="shared" si="6"/>
        <v>-0.2421844001253</v>
      </c>
      <c r="L95" s="400">
        <f t="shared" si="7"/>
        <v>493.391812865497</v>
      </c>
      <c r="M95" s="408">
        <f t="shared" si="8"/>
        <v>0.0215005333649402</v>
      </c>
    </row>
    <row r="96" s="375" customFormat="1" ht="22" customHeight="1" spans="1:13">
      <c r="A96" s="352">
        <v>44920</v>
      </c>
      <c r="B96" s="352" t="s">
        <v>25</v>
      </c>
      <c r="C96" s="524" t="s">
        <v>122</v>
      </c>
      <c r="D96" s="428">
        <v>45</v>
      </c>
      <c r="E96" s="353">
        <v>0.16</v>
      </c>
      <c r="F96" s="353">
        <v>0.19</v>
      </c>
      <c r="G96" s="361">
        <v>7613.5</v>
      </c>
      <c r="H96" s="361">
        <v>6337.5</v>
      </c>
      <c r="I96" s="360">
        <v>800</v>
      </c>
      <c r="J96" s="400">
        <f t="shared" si="9"/>
        <v>1057.43055555556</v>
      </c>
      <c r="K96" s="408">
        <f t="shared" si="6"/>
        <v>-0.243449136402443</v>
      </c>
      <c r="L96" s="400">
        <f t="shared" si="7"/>
        <v>741.228070175439</v>
      </c>
      <c r="M96" s="408">
        <f t="shared" si="8"/>
        <v>0.0792899408284024</v>
      </c>
    </row>
    <row r="97" s="375" customFormat="1" ht="22" customHeight="1" spans="1:13">
      <c r="A97" s="352">
        <v>44921</v>
      </c>
      <c r="B97" s="352" t="s">
        <v>25</v>
      </c>
      <c r="C97" s="524" t="s">
        <v>122</v>
      </c>
      <c r="D97" s="428">
        <v>45</v>
      </c>
      <c r="E97" s="353">
        <v>0.16</v>
      </c>
      <c r="F97" s="353">
        <v>0.19</v>
      </c>
      <c r="G97" s="361">
        <v>8342</v>
      </c>
      <c r="H97" s="361">
        <v>6918.5</v>
      </c>
      <c r="I97" s="360">
        <v>873</v>
      </c>
      <c r="J97" s="400">
        <f t="shared" si="9"/>
        <v>1158.61111111111</v>
      </c>
      <c r="K97" s="408">
        <f t="shared" si="6"/>
        <v>-0.246511627906977</v>
      </c>
      <c r="L97" s="400">
        <f t="shared" si="7"/>
        <v>809.181286549708</v>
      </c>
      <c r="M97" s="408">
        <f t="shared" si="8"/>
        <v>0.0788682517886825</v>
      </c>
    </row>
    <row r="98" s="375" customFormat="1" ht="22" customHeight="1" spans="1:13">
      <c r="A98" s="352">
        <v>44922</v>
      </c>
      <c r="B98" s="352" t="s">
        <v>25</v>
      </c>
      <c r="C98" s="524" t="s">
        <v>124</v>
      </c>
      <c r="D98" s="428">
        <v>45</v>
      </c>
      <c r="E98" s="353">
        <v>0.16</v>
      </c>
      <c r="F98" s="353">
        <v>0.19</v>
      </c>
      <c r="G98" s="361">
        <v>3005.5</v>
      </c>
      <c r="H98" s="361">
        <v>2773.5</v>
      </c>
      <c r="I98" s="360">
        <v>387</v>
      </c>
      <c r="J98" s="400">
        <f t="shared" si="9"/>
        <v>417.430555555556</v>
      </c>
      <c r="K98" s="408">
        <f t="shared" si="6"/>
        <v>-0.0728996839128265</v>
      </c>
      <c r="L98" s="400">
        <f t="shared" si="7"/>
        <v>324.385964912281</v>
      </c>
      <c r="M98" s="408">
        <f t="shared" si="8"/>
        <v>0.193023255813954</v>
      </c>
    </row>
    <row r="99" s="375" customFormat="1" ht="22" customHeight="1" spans="1:13">
      <c r="A99" s="352">
        <v>44923</v>
      </c>
      <c r="B99" s="352" t="s">
        <v>25</v>
      </c>
      <c r="C99" s="524" t="s">
        <v>122</v>
      </c>
      <c r="D99" s="428">
        <v>45</v>
      </c>
      <c r="E99" s="353">
        <v>0.16</v>
      </c>
      <c r="F99" s="353">
        <v>0.19</v>
      </c>
      <c r="G99" s="361">
        <v>6773.5</v>
      </c>
      <c r="H99" s="361">
        <v>6005.5</v>
      </c>
      <c r="I99" s="360">
        <v>711</v>
      </c>
      <c r="J99" s="400">
        <f t="shared" si="9"/>
        <v>940.763888888889</v>
      </c>
      <c r="K99" s="408">
        <f t="shared" si="6"/>
        <v>-0.244231195098546</v>
      </c>
      <c r="L99" s="400">
        <f t="shared" si="7"/>
        <v>702.397660818713</v>
      </c>
      <c r="M99" s="408">
        <f t="shared" si="8"/>
        <v>0.0122471068187496</v>
      </c>
    </row>
    <row r="100" s="375" customFormat="1" ht="22" customHeight="1" spans="1:13">
      <c r="A100" s="352">
        <v>44924</v>
      </c>
      <c r="B100" s="352" t="s">
        <v>25</v>
      </c>
      <c r="C100" s="524" t="s">
        <v>122</v>
      </c>
      <c r="D100" s="428">
        <v>45</v>
      </c>
      <c r="E100" s="353">
        <v>0.16</v>
      </c>
      <c r="F100" s="353">
        <v>0.19</v>
      </c>
      <c r="G100" s="361">
        <v>7808.5</v>
      </c>
      <c r="H100" s="361">
        <v>6545.5</v>
      </c>
      <c r="I100" s="360">
        <v>815</v>
      </c>
      <c r="J100" s="400">
        <f t="shared" si="9"/>
        <v>1084.51388888889</v>
      </c>
      <c r="K100" s="408">
        <f t="shared" si="6"/>
        <v>-0.24851123775373</v>
      </c>
      <c r="L100" s="400">
        <f t="shared" si="7"/>
        <v>765.555555555556</v>
      </c>
      <c r="M100" s="408">
        <f t="shared" si="8"/>
        <v>0.0645863570391872</v>
      </c>
    </row>
    <row r="101" s="375" customFormat="1" ht="22" customHeight="1" spans="1:13">
      <c r="A101" s="352">
        <v>44925</v>
      </c>
      <c r="B101" s="352" t="s">
        <v>25</v>
      </c>
      <c r="C101" s="524" t="s">
        <v>122</v>
      </c>
      <c r="D101" s="428">
        <v>45</v>
      </c>
      <c r="E101" s="353">
        <v>0.16</v>
      </c>
      <c r="F101" s="353">
        <v>0.19</v>
      </c>
      <c r="G101" s="361">
        <v>7995</v>
      </c>
      <c r="H101" s="361">
        <v>6607.5</v>
      </c>
      <c r="I101" s="360">
        <v>837</v>
      </c>
      <c r="J101" s="400">
        <f t="shared" si="9"/>
        <v>1110.41666666667</v>
      </c>
      <c r="K101" s="408">
        <f t="shared" si="6"/>
        <v>-0.246228893058161</v>
      </c>
      <c r="L101" s="400">
        <f t="shared" si="7"/>
        <v>772.80701754386</v>
      </c>
      <c r="M101" s="408">
        <f t="shared" si="8"/>
        <v>0.0830646992054484</v>
      </c>
    </row>
    <row r="102" s="375" customFormat="1" ht="22" customHeight="1" spans="1:13">
      <c r="A102" s="352">
        <v>44926</v>
      </c>
      <c r="B102" s="352" t="s">
        <v>25</v>
      </c>
      <c r="C102" s="524" t="s">
        <v>119</v>
      </c>
      <c r="D102" s="428">
        <v>45</v>
      </c>
      <c r="E102" s="353">
        <v>0.16</v>
      </c>
      <c r="F102" s="353">
        <v>0.19</v>
      </c>
      <c r="G102" s="361">
        <v>4791</v>
      </c>
      <c r="H102" s="361">
        <v>4232.5</v>
      </c>
      <c r="I102" s="360">
        <v>502</v>
      </c>
      <c r="J102" s="400">
        <f t="shared" si="9"/>
        <v>665.416666666667</v>
      </c>
      <c r="K102" s="408">
        <f t="shared" si="6"/>
        <v>-0.245585472761428</v>
      </c>
      <c r="L102" s="400">
        <f t="shared" si="7"/>
        <v>495.029239766082</v>
      </c>
      <c r="M102" s="408">
        <f t="shared" si="8"/>
        <v>0.0140815121086829</v>
      </c>
    </row>
    <row r="103" s="375" customFormat="1" ht="22" customHeight="1" spans="1:13">
      <c r="A103" s="429" t="s">
        <v>125</v>
      </c>
      <c r="B103" s="430"/>
      <c r="C103" s="430"/>
      <c r="D103" s="23">
        <v>45</v>
      </c>
      <c r="E103" s="23">
        <v>0.16</v>
      </c>
      <c r="F103" s="23">
        <v>0.19</v>
      </c>
      <c r="G103" s="368">
        <f t="shared" ref="G103:J103" si="10">SUM(G18:G102)</f>
        <v>513549.5</v>
      </c>
      <c r="H103" s="368">
        <f t="shared" si="10"/>
        <v>434499.5</v>
      </c>
      <c r="I103" s="438">
        <f t="shared" si="10"/>
        <v>54368</v>
      </c>
      <c r="J103" s="403">
        <f t="shared" si="10"/>
        <v>71326.3194444444</v>
      </c>
      <c r="K103" s="409">
        <f t="shared" si="6"/>
        <v>-0.237756827725467</v>
      </c>
      <c r="L103" s="404">
        <f t="shared" si="7"/>
        <v>50818.6549707602</v>
      </c>
      <c r="M103" s="409">
        <f t="shared" si="8"/>
        <v>0.0698433484963735</v>
      </c>
    </row>
    <row r="104" s="375" customFormat="1" ht="22" customHeight="1" spans="1:13">
      <c r="A104" s="410" t="s">
        <v>126</v>
      </c>
      <c r="B104" s="411"/>
      <c r="C104" s="411"/>
      <c r="D104" s="411"/>
      <c r="E104" s="411"/>
      <c r="F104" s="411"/>
      <c r="G104" s="437"/>
      <c r="H104" s="413"/>
      <c r="I104" s="366">
        <f t="shared" ref="G104:I104" si="11">SUM(I103,I17)</f>
        <v>59223</v>
      </c>
      <c r="J104" s="366"/>
      <c r="K104" s="439"/>
      <c r="L104" s="366"/>
      <c r="M104" s="408"/>
    </row>
  </sheetData>
  <mergeCells count="16">
    <mergeCell ref="A1:M1"/>
    <mergeCell ref="A2:M2"/>
    <mergeCell ref="E3:F3"/>
    <mergeCell ref="G3:H3"/>
    <mergeCell ref="A17:C17"/>
    <mergeCell ref="A103:C103"/>
    <mergeCell ref="A104:H104"/>
    <mergeCell ref="A3:A4"/>
    <mergeCell ref="B3:B4"/>
    <mergeCell ref="C3:C4"/>
    <mergeCell ref="D3:D4"/>
    <mergeCell ref="I3:I4"/>
    <mergeCell ref="J3:J4"/>
    <mergeCell ref="K3:K4"/>
    <mergeCell ref="L3:L4"/>
    <mergeCell ref="M3:M4"/>
  </mergeCells>
  <pageMargins left="0.511805555555556" right="0.393055555555556" top="0.511805555555556" bottom="0.354166666666667" header="0.629861111111111" footer="0.15625"/>
  <pageSetup paperSize="9" scale="87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I149"/>
  <sheetViews>
    <sheetView view="pageBreakPreview" zoomScaleNormal="100" workbookViewId="0">
      <pane ySplit="4" topLeftCell="A145" activePane="bottomLeft" state="frozen"/>
      <selection/>
      <selection pane="bottomLeft" activeCell="G149" sqref="G149"/>
    </sheetView>
  </sheetViews>
  <sheetFormatPr defaultColWidth="9" defaultRowHeight="26.15" customHeight="1"/>
  <cols>
    <col min="1" max="1" width="8.3" style="374" customWidth="1"/>
    <col min="2" max="2" width="10.8" style="374" customWidth="1"/>
    <col min="3" max="3" width="8.6" style="375" customWidth="1"/>
    <col min="4" max="4" width="11.9166666666667" style="375" customWidth="1"/>
    <col min="5" max="5" width="16.5" style="376" customWidth="1"/>
    <col min="6" max="6" width="11.5" style="377" customWidth="1"/>
    <col min="7" max="7" width="9.4" style="378" customWidth="1"/>
    <col min="8" max="8" width="13.2" style="379" customWidth="1"/>
    <col min="9" max="9" width="8" style="375" customWidth="1"/>
    <col min="10" max="10" width="9" style="373"/>
    <col min="11" max="11" width="12.8333333333333" style="373"/>
    <col min="12" max="16369" width="9" style="373"/>
    <col min="16370" max="16373" width="9" style="5"/>
    <col min="16374" max="16384" width="9" style="380"/>
  </cols>
  <sheetData>
    <row r="1" s="2" customFormat="1" customHeight="1" spans="1:9">
      <c r="A1" s="381" t="s">
        <v>127</v>
      </c>
      <c r="B1" s="382"/>
      <c r="C1" s="383"/>
      <c r="D1" s="382"/>
      <c r="E1" s="384"/>
      <c r="F1" s="385"/>
      <c r="G1" s="386"/>
      <c r="H1" s="387"/>
      <c r="I1" s="383"/>
    </row>
    <row r="2" s="371" customFormat="1" ht="28" customHeight="1" spans="1:9">
      <c r="A2" s="388" t="s">
        <v>128</v>
      </c>
      <c r="B2" s="388"/>
      <c r="C2" s="388"/>
      <c r="D2" s="388"/>
      <c r="E2" s="389"/>
      <c r="F2" s="390"/>
      <c r="G2" s="391"/>
      <c r="H2" s="392"/>
      <c r="I2" s="388"/>
    </row>
    <row r="3" s="372" customFormat="1" ht="33" customHeight="1" spans="1:9">
      <c r="A3" s="344" t="s">
        <v>97</v>
      </c>
      <c r="B3" s="344" t="s">
        <v>67</v>
      </c>
      <c r="C3" s="393" t="s">
        <v>129</v>
      </c>
      <c r="D3" s="393" t="s">
        <v>105</v>
      </c>
      <c r="E3" s="394" t="s">
        <v>106</v>
      </c>
      <c r="F3" s="395" t="s">
        <v>107</v>
      </c>
      <c r="G3" s="396" t="s">
        <v>108</v>
      </c>
      <c r="H3" s="397" t="s">
        <v>130</v>
      </c>
      <c r="I3" s="407" t="s">
        <v>131</v>
      </c>
    </row>
    <row r="4" s="372" customFormat="1" customHeight="1" spans="1:9">
      <c r="A4" s="344"/>
      <c r="B4" s="344"/>
      <c r="C4" s="393"/>
      <c r="D4" s="393"/>
      <c r="E4" s="394" t="s">
        <v>132</v>
      </c>
      <c r="F4" s="395" t="s">
        <v>132</v>
      </c>
      <c r="G4" s="398"/>
      <c r="H4" s="397"/>
      <c r="I4" s="407"/>
    </row>
    <row r="5" s="373" customFormat="1" ht="22" customHeight="1" spans="1:9">
      <c r="A5" s="352">
        <v>44841</v>
      </c>
      <c r="B5" s="352" t="s">
        <v>22</v>
      </c>
      <c r="C5" s="353" t="s">
        <v>19</v>
      </c>
      <c r="D5" s="353">
        <v>5.7</v>
      </c>
      <c r="E5" s="399">
        <v>0.38</v>
      </c>
      <c r="F5" s="361">
        <v>208</v>
      </c>
      <c r="G5" s="360">
        <v>99</v>
      </c>
      <c r="H5" s="400">
        <f t="shared" ref="H5:H68" si="0">F5/(D5*E5)</f>
        <v>96.0295475530933</v>
      </c>
      <c r="I5" s="408">
        <f t="shared" ref="I5:I68" si="1">(G5-H5)/H5</f>
        <v>0.0309326923076922</v>
      </c>
    </row>
    <row r="6" s="373" customFormat="1" ht="22" customHeight="1" spans="1:9">
      <c r="A6" s="352">
        <v>44851</v>
      </c>
      <c r="B6" s="352" t="s">
        <v>22</v>
      </c>
      <c r="C6" s="353" t="s">
        <v>19</v>
      </c>
      <c r="D6" s="353">
        <v>5.7</v>
      </c>
      <c r="E6" s="399">
        <v>0.38</v>
      </c>
      <c r="F6" s="361">
        <v>653</v>
      </c>
      <c r="G6" s="360">
        <v>300</v>
      </c>
      <c r="H6" s="400">
        <f t="shared" si="0"/>
        <v>301.477377654663</v>
      </c>
      <c r="I6" s="408">
        <f t="shared" si="1"/>
        <v>-0.00490045941807044</v>
      </c>
    </row>
    <row r="7" s="373" customFormat="1" ht="22" customHeight="1" spans="1:9">
      <c r="A7" s="352">
        <v>44856</v>
      </c>
      <c r="B7" s="352" t="s">
        <v>22</v>
      </c>
      <c r="C7" s="353" t="s">
        <v>19</v>
      </c>
      <c r="D7" s="353">
        <v>5.7</v>
      </c>
      <c r="E7" s="399">
        <v>0.38</v>
      </c>
      <c r="F7" s="361">
        <v>761</v>
      </c>
      <c r="G7" s="360">
        <v>347</v>
      </c>
      <c r="H7" s="400">
        <f t="shared" si="0"/>
        <v>351.338873499538</v>
      </c>
      <c r="I7" s="408">
        <f t="shared" si="1"/>
        <v>-0.0123495400788437</v>
      </c>
    </row>
    <row r="8" s="373" customFormat="1" ht="22" customHeight="1" spans="1:9">
      <c r="A8" s="352">
        <v>44870</v>
      </c>
      <c r="B8" s="352" t="s">
        <v>22</v>
      </c>
      <c r="C8" s="353" t="s">
        <v>19</v>
      </c>
      <c r="D8" s="353">
        <v>5.7</v>
      </c>
      <c r="E8" s="399">
        <v>0.38</v>
      </c>
      <c r="F8" s="361">
        <v>722.5</v>
      </c>
      <c r="G8" s="360">
        <v>342</v>
      </c>
      <c r="H8" s="400">
        <f t="shared" si="0"/>
        <v>333.564173591874</v>
      </c>
      <c r="I8" s="408">
        <f t="shared" si="1"/>
        <v>0.0252899653979239</v>
      </c>
    </row>
    <row r="9" s="373" customFormat="1" ht="22" customHeight="1" spans="1:9">
      <c r="A9" s="352">
        <v>44879</v>
      </c>
      <c r="B9" s="352" t="s">
        <v>22</v>
      </c>
      <c r="C9" s="353" t="s">
        <v>19</v>
      </c>
      <c r="D9" s="353">
        <v>5.7</v>
      </c>
      <c r="E9" s="399">
        <v>0.38</v>
      </c>
      <c r="F9" s="361">
        <v>439</v>
      </c>
      <c r="G9" s="360">
        <v>206</v>
      </c>
      <c r="H9" s="400">
        <f t="shared" si="0"/>
        <v>202.677746999077</v>
      </c>
      <c r="I9" s="408">
        <f t="shared" si="1"/>
        <v>0.0163917995444191</v>
      </c>
    </row>
    <row r="10" s="373" customFormat="1" ht="22" customHeight="1" spans="1:9">
      <c r="A10" s="352">
        <v>44895</v>
      </c>
      <c r="B10" s="352" t="s">
        <v>22</v>
      </c>
      <c r="C10" s="353" t="s">
        <v>19</v>
      </c>
      <c r="D10" s="353">
        <v>5.7</v>
      </c>
      <c r="E10" s="399">
        <v>0.38</v>
      </c>
      <c r="F10" s="361">
        <v>1931.5</v>
      </c>
      <c r="G10" s="360">
        <v>737</v>
      </c>
      <c r="H10" s="400">
        <f t="shared" si="0"/>
        <v>891.735918744229</v>
      </c>
      <c r="I10" s="408">
        <f t="shared" si="1"/>
        <v>-0.173522133057209</v>
      </c>
    </row>
    <row r="11" s="373" customFormat="1" ht="22" customHeight="1" spans="1:9">
      <c r="A11" s="352">
        <v>44912</v>
      </c>
      <c r="B11" s="352" t="s">
        <v>22</v>
      </c>
      <c r="C11" s="353" t="s">
        <v>19</v>
      </c>
      <c r="D11" s="353">
        <v>5.7</v>
      </c>
      <c r="E11" s="399">
        <v>0.38</v>
      </c>
      <c r="F11" s="361">
        <v>988.5</v>
      </c>
      <c r="G11" s="360">
        <v>470</v>
      </c>
      <c r="H11" s="400">
        <f t="shared" si="0"/>
        <v>456.371191135734</v>
      </c>
      <c r="I11" s="408">
        <f t="shared" si="1"/>
        <v>0.0298634294385432</v>
      </c>
    </row>
    <row r="12" s="373" customFormat="1" ht="22" customHeight="1" spans="1:9">
      <c r="A12" s="352">
        <v>44925</v>
      </c>
      <c r="B12" s="352" t="s">
        <v>22</v>
      </c>
      <c r="C12" s="353" t="s">
        <v>19</v>
      </c>
      <c r="D12" s="353">
        <v>5.7</v>
      </c>
      <c r="E12" s="399">
        <v>0.38</v>
      </c>
      <c r="F12" s="361">
        <v>1894</v>
      </c>
      <c r="G12" s="360">
        <v>885</v>
      </c>
      <c r="H12" s="400">
        <f t="shared" si="0"/>
        <v>874.422899353647</v>
      </c>
      <c r="I12" s="408">
        <f t="shared" si="1"/>
        <v>0.0120960929250264</v>
      </c>
    </row>
    <row r="13" s="373" customFormat="1" ht="22" customHeight="1" spans="1:9">
      <c r="A13" s="401" t="s">
        <v>133</v>
      </c>
      <c r="B13" s="365"/>
      <c r="C13" s="365"/>
      <c r="D13" s="23">
        <v>5.7</v>
      </c>
      <c r="E13" s="402">
        <v>0.38</v>
      </c>
      <c r="F13" s="368">
        <f>SUM(F5:F12)</f>
        <v>7597.5</v>
      </c>
      <c r="G13" s="403">
        <f>SUM(G5:G12)</f>
        <v>3386</v>
      </c>
      <c r="H13" s="404">
        <f t="shared" si="0"/>
        <v>3507.61772853186</v>
      </c>
      <c r="I13" s="409">
        <f t="shared" si="1"/>
        <v>-0.0346724580454098</v>
      </c>
    </row>
    <row r="14" s="373" customFormat="1" ht="22" customHeight="1" spans="1:9">
      <c r="A14" s="352">
        <v>44841</v>
      </c>
      <c r="B14" s="352" t="s">
        <v>24</v>
      </c>
      <c r="C14" s="353" t="s">
        <v>134</v>
      </c>
      <c r="D14" s="353">
        <v>22</v>
      </c>
      <c r="E14" s="399">
        <v>0.23</v>
      </c>
      <c r="F14" s="361">
        <v>791</v>
      </c>
      <c r="G14" s="360">
        <v>138</v>
      </c>
      <c r="H14" s="400">
        <f t="shared" si="0"/>
        <v>156.324110671937</v>
      </c>
      <c r="I14" s="408">
        <f t="shared" si="1"/>
        <v>-0.117218710493047</v>
      </c>
    </row>
    <row r="15" s="373" customFormat="1" ht="22" customHeight="1" spans="1:9">
      <c r="A15" s="352">
        <v>44844</v>
      </c>
      <c r="B15" s="352" t="s">
        <v>24</v>
      </c>
      <c r="C15" s="353" t="s">
        <v>134</v>
      </c>
      <c r="D15" s="353">
        <v>22</v>
      </c>
      <c r="E15" s="399">
        <v>0.23</v>
      </c>
      <c r="F15" s="361">
        <v>4271</v>
      </c>
      <c r="G15" s="360">
        <v>732</v>
      </c>
      <c r="H15" s="400">
        <f t="shared" si="0"/>
        <v>844.071146245059</v>
      </c>
      <c r="I15" s="408">
        <f t="shared" si="1"/>
        <v>-0.132774525872161</v>
      </c>
    </row>
    <row r="16" s="373" customFormat="1" ht="22" customHeight="1" spans="1:9">
      <c r="A16" s="352">
        <v>44845</v>
      </c>
      <c r="B16" s="352" t="s">
        <v>24</v>
      </c>
      <c r="C16" s="353" t="s">
        <v>134</v>
      </c>
      <c r="D16" s="353">
        <v>22</v>
      </c>
      <c r="E16" s="399">
        <v>0.23</v>
      </c>
      <c r="F16" s="361">
        <v>689</v>
      </c>
      <c r="G16" s="360">
        <v>117</v>
      </c>
      <c r="H16" s="400">
        <f t="shared" si="0"/>
        <v>136.166007905138</v>
      </c>
      <c r="I16" s="408">
        <f t="shared" si="1"/>
        <v>-0.140754716981132</v>
      </c>
    </row>
    <row r="17" s="373" customFormat="1" ht="22" customHeight="1" spans="1:9">
      <c r="A17" s="352">
        <v>44847</v>
      </c>
      <c r="B17" s="352" t="s">
        <v>24</v>
      </c>
      <c r="C17" s="353" t="s">
        <v>134</v>
      </c>
      <c r="D17" s="353">
        <v>22</v>
      </c>
      <c r="E17" s="399">
        <v>0.23</v>
      </c>
      <c r="F17" s="361">
        <v>2184</v>
      </c>
      <c r="G17" s="360">
        <v>366</v>
      </c>
      <c r="H17" s="400">
        <f t="shared" si="0"/>
        <v>431.620553359684</v>
      </c>
      <c r="I17" s="408">
        <f t="shared" si="1"/>
        <v>-0.152032967032967</v>
      </c>
    </row>
    <row r="18" s="373" customFormat="1" ht="22" customHeight="1" spans="1:9">
      <c r="A18" s="352">
        <v>44849</v>
      </c>
      <c r="B18" s="352" t="s">
        <v>24</v>
      </c>
      <c r="C18" s="353" t="s">
        <v>134</v>
      </c>
      <c r="D18" s="353">
        <v>22</v>
      </c>
      <c r="E18" s="399">
        <v>0.23</v>
      </c>
      <c r="F18" s="361">
        <v>3306</v>
      </c>
      <c r="G18" s="360">
        <v>567</v>
      </c>
      <c r="H18" s="400">
        <f t="shared" si="0"/>
        <v>653.359683794466</v>
      </c>
      <c r="I18" s="408">
        <f t="shared" si="1"/>
        <v>-0.132177858439201</v>
      </c>
    </row>
    <row r="19" s="373" customFormat="1" ht="22" customHeight="1" spans="1:9">
      <c r="A19" s="352">
        <v>44851</v>
      </c>
      <c r="B19" s="352" t="s">
        <v>24</v>
      </c>
      <c r="C19" s="353" t="s">
        <v>134</v>
      </c>
      <c r="D19" s="353">
        <v>22</v>
      </c>
      <c r="E19" s="399">
        <v>0.23</v>
      </c>
      <c r="F19" s="361">
        <v>2351</v>
      </c>
      <c r="G19" s="405">
        <v>396</v>
      </c>
      <c r="H19" s="400">
        <f t="shared" si="0"/>
        <v>464.624505928854</v>
      </c>
      <c r="I19" s="408">
        <f t="shared" si="1"/>
        <v>-0.147698851552531</v>
      </c>
    </row>
    <row r="20" s="373" customFormat="1" ht="22" customHeight="1" spans="1:9">
      <c r="A20" s="352">
        <v>44853</v>
      </c>
      <c r="B20" s="352" t="s">
        <v>24</v>
      </c>
      <c r="C20" s="353" t="s">
        <v>134</v>
      </c>
      <c r="D20" s="353">
        <v>22</v>
      </c>
      <c r="E20" s="399">
        <v>0.23</v>
      </c>
      <c r="F20" s="361">
        <v>3161</v>
      </c>
      <c r="G20" s="360">
        <v>531</v>
      </c>
      <c r="H20" s="400">
        <f t="shared" si="0"/>
        <v>624.703557312253</v>
      </c>
      <c r="I20" s="408">
        <f t="shared" si="1"/>
        <v>-0.149996836444163</v>
      </c>
    </row>
    <row r="21" s="373" customFormat="1" ht="22" customHeight="1" spans="1:9">
      <c r="A21" s="352">
        <v>44854</v>
      </c>
      <c r="B21" s="352" t="s">
        <v>24</v>
      </c>
      <c r="C21" s="353" t="s">
        <v>134</v>
      </c>
      <c r="D21" s="353">
        <v>22</v>
      </c>
      <c r="E21" s="399">
        <v>0.23</v>
      </c>
      <c r="F21" s="361">
        <v>1358.5</v>
      </c>
      <c r="G21" s="360">
        <v>224</v>
      </c>
      <c r="H21" s="400">
        <f t="shared" si="0"/>
        <v>268.478260869565</v>
      </c>
      <c r="I21" s="408">
        <f t="shared" si="1"/>
        <v>-0.165668016194332</v>
      </c>
    </row>
    <row r="22" s="373" customFormat="1" ht="22" customHeight="1" spans="1:9">
      <c r="A22" s="352">
        <v>44855</v>
      </c>
      <c r="B22" s="352" t="s">
        <v>24</v>
      </c>
      <c r="C22" s="353" t="s">
        <v>134</v>
      </c>
      <c r="D22" s="353">
        <v>22</v>
      </c>
      <c r="E22" s="399">
        <v>0.23</v>
      </c>
      <c r="F22" s="361">
        <v>2435</v>
      </c>
      <c r="G22" s="360">
        <v>401</v>
      </c>
      <c r="H22" s="400">
        <f t="shared" si="0"/>
        <v>481.225296442688</v>
      </c>
      <c r="I22" s="408">
        <f t="shared" si="1"/>
        <v>-0.166710472279261</v>
      </c>
    </row>
    <row r="23" s="373" customFormat="1" ht="22" customHeight="1" spans="1:9">
      <c r="A23" s="352">
        <v>44856</v>
      </c>
      <c r="B23" s="352" t="s">
        <v>24</v>
      </c>
      <c r="C23" s="353" t="s">
        <v>134</v>
      </c>
      <c r="D23" s="353">
        <v>22</v>
      </c>
      <c r="E23" s="399">
        <v>0.23</v>
      </c>
      <c r="F23" s="361">
        <v>1576.5</v>
      </c>
      <c r="G23" s="360">
        <v>264</v>
      </c>
      <c r="H23" s="400">
        <f t="shared" si="0"/>
        <v>311.561264822134</v>
      </c>
      <c r="I23" s="408">
        <f t="shared" si="1"/>
        <v>-0.152654614652712</v>
      </c>
    </row>
    <row r="24" s="373" customFormat="1" ht="22" customHeight="1" spans="1:9">
      <c r="A24" s="352">
        <v>44857</v>
      </c>
      <c r="B24" s="352" t="s">
        <v>24</v>
      </c>
      <c r="C24" s="353" t="s">
        <v>134</v>
      </c>
      <c r="D24" s="353">
        <v>22</v>
      </c>
      <c r="E24" s="399">
        <v>0.23</v>
      </c>
      <c r="F24" s="361">
        <v>1466.5</v>
      </c>
      <c r="G24" s="360">
        <v>243</v>
      </c>
      <c r="H24" s="400">
        <f t="shared" si="0"/>
        <v>289.822134387352</v>
      </c>
      <c r="I24" s="408">
        <f t="shared" si="1"/>
        <v>-0.161554722127514</v>
      </c>
    </row>
    <row r="25" s="373" customFormat="1" ht="22" customHeight="1" spans="1:9">
      <c r="A25" s="352">
        <v>44859</v>
      </c>
      <c r="B25" s="352" t="s">
        <v>24</v>
      </c>
      <c r="C25" s="353" t="s">
        <v>134</v>
      </c>
      <c r="D25" s="353">
        <v>22</v>
      </c>
      <c r="E25" s="399">
        <v>0.23</v>
      </c>
      <c r="F25" s="361">
        <v>5911.5</v>
      </c>
      <c r="G25" s="360">
        <v>987</v>
      </c>
      <c r="H25" s="400">
        <f t="shared" si="0"/>
        <v>1168.28063241107</v>
      </c>
      <c r="I25" s="408">
        <f t="shared" si="1"/>
        <v>-0.155168738898757</v>
      </c>
    </row>
    <row r="26" s="373" customFormat="1" ht="22" customHeight="1" spans="1:9">
      <c r="A26" s="352">
        <v>44862</v>
      </c>
      <c r="B26" s="352" t="s">
        <v>24</v>
      </c>
      <c r="C26" s="353" t="s">
        <v>134</v>
      </c>
      <c r="D26" s="353">
        <v>22</v>
      </c>
      <c r="E26" s="399">
        <v>0.23</v>
      </c>
      <c r="F26" s="361">
        <v>5916.5</v>
      </c>
      <c r="G26" s="360">
        <v>991</v>
      </c>
      <c r="H26" s="400">
        <f t="shared" si="0"/>
        <v>1169.26877470356</v>
      </c>
      <c r="I26" s="408">
        <f t="shared" si="1"/>
        <v>-0.152461759486183</v>
      </c>
    </row>
    <row r="27" s="373" customFormat="1" ht="22" customHeight="1" spans="1:9">
      <c r="A27" s="352">
        <v>44864</v>
      </c>
      <c r="B27" s="352" t="s">
        <v>24</v>
      </c>
      <c r="C27" s="353" t="s">
        <v>134</v>
      </c>
      <c r="D27" s="353">
        <v>22</v>
      </c>
      <c r="E27" s="399">
        <v>0.23</v>
      </c>
      <c r="F27" s="361">
        <v>3805.5</v>
      </c>
      <c r="G27" s="360">
        <v>635</v>
      </c>
      <c r="H27" s="400">
        <f t="shared" si="0"/>
        <v>752.075098814229</v>
      </c>
      <c r="I27" s="408">
        <f t="shared" si="1"/>
        <v>-0.155669425831034</v>
      </c>
    </row>
    <row r="28" s="373" customFormat="1" ht="22" customHeight="1" spans="1:9">
      <c r="A28" s="352">
        <v>44865</v>
      </c>
      <c r="B28" s="352" t="s">
        <v>24</v>
      </c>
      <c r="C28" s="353" t="s">
        <v>134</v>
      </c>
      <c r="D28" s="353">
        <v>22</v>
      </c>
      <c r="E28" s="399">
        <v>0.23</v>
      </c>
      <c r="F28" s="361">
        <v>2758</v>
      </c>
      <c r="G28" s="360">
        <v>458</v>
      </c>
      <c r="H28" s="400">
        <f t="shared" si="0"/>
        <v>545.059288537549</v>
      </c>
      <c r="I28" s="408">
        <f t="shared" si="1"/>
        <v>-0.15972443799855</v>
      </c>
    </row>
    <row r="29" s="373" customFormat="1" ht="22" customHeight="1" spans="1:9">
      <c r="A29" s="352">
        <v>44870</v>
      </c>
      <c r="B29" s="352" t="s">
        <v>24</v>
      </c>
      <c r="C29" s="353" t="s">
        <v>134</v>
      </c>
      <c r="D29" s="353">
        <v>22</v>
      </c>
      <c r="E29" s="399">
        <v>0.23</v>
      </c>
      <c r="F29" s="361">
        <v>2539.5</v>
      </c>
      <c r="G29" s="360">
        <v>428</v>
      </c>
      <c r="H29" s="400">
        <f t="shared" si="0"/>
        <v>501.877470355731</v>
      </c>
      <c r="I29" s="408">
        <f t="shared" si="1"/>
        <v>-0.147202205158496</v>
      </c>
    </row>
    <row r="30" s="373" customFormat="1" ht="22" customHeight="1" spans="1:9">
      <c r="A30" s="352">
        <v>44872</v>
      </c>
      <c r="B30" s="352" t="s">
        <v>24</v>
      </c>
      <c r="C30" s="353" t="s">
        <v>134</v>
      </c>
      <c r="D30" s="353">
        <v>22</v>
      </c>
      <c r="E30" s="399">
        <v>0.23</v>
      </c>
      <c r="F30" s="361">
        <v>2986</v>
      </c>
      <c r="G30" s="360">
        <v>492</v>
      </c>
      <c r="H30" s="400">
        <f t="shared" si="0"/>
        <v>590.118577075099</v>
      </c>
      <c r="I30" s="408">
        <f t="shared" si="1"/>
        <v>-0.166269256530475</v>
      </c>
    </row>
    <row r="31" s="373" customFormat="1" ht="22" customHeight="1" spans="1:9">
      <c r="A31" s="352">
        <v>44874</v>
      </c>
      <c r="B31" s="352" t="s">
        <v>24</v>
      </c>
      <c r="C31" s="353" t="s">
        <v>134</v>
      </c>
      <c r="D31" s="353">
        <v>22</v>
      </c>
      <c r="E31" s="399">
        <v>0.23</v>
      </c>
      <c r="F31" s="361">
        <v>2353.5</v>
      </c>
      <c r="G31" s="360">
        <v>393</v>
      </c>
      <c r="H31" s="400">
        <f t="shared" si="0"/>
        <v>465.118577075099</v>
      </c>
      <c r="I31" s="408">
        <f t="shared" si="1"/>
        <v>-0.155054174633524</v>
      </c>
    </row>
    <row r="32" s="373" customFormat="1" ht="22" customHeight="1" spans="1:9">
      <c r="A32" s="352">
        <v>44876</v>
      </c>
      <c r="B32" s="352" t="s">
        <v>24</v>
      </c>
      <c r="C32" s="353" t="s">
        <v>134</v>
      </c>
      <c r="D32" s="353">
        <v>22</v>
      </c>
      <c r="E32" s="399">
        <v>0.23</v>
      </c>
      <c r="F32" s="361">
        <v>1076.5</v>
      </c>
      <c r="G32" s="360">
        <v>180</v>
      </c>
      <c r="H32" s="400">
        <f t="shared" si="0"/>
        <v>212.747035573123</v>
      </c>
      <c r="I32" s="408">
        <f t="shared" si="1"/>
        <v>-0.153924756154203</v>
      </c>
    </row>
    <row r="33" s="373" customFormat="1" ht="22" customHeight="1" spans="1:9">
      <c r="A33" s="352">
        <v>44879</v>
      </c>
      <c r="B33" s="352" t="s">
        <v>24</v>
      </c>
      <c r="C33" s="353" t="s">
        <v>134</v>
      </c>
      <c r="D33" s="353">
        <v>22</v>
      </c>
      <c r="E33" s="399">
        <v>0.23</v>
      </c>
      <c r="F33" s="361">
        <v>2838</v>
      </c>
      <c r="G33" s="360">
        <v>475</v>
      </c>
      <c r="H33" s="400">
        <f t="shared" si="0"/>
        <v>560.869565217391</v>
      </c>
      <c r="I33" s="408">
        <f t="shared" si="1"/>
        <v>-0.153100775193798</v>
      </c>
    </row>
    <row r="34" s="373" customFormat="1" ht="22" customHeight="1" spans="1:9">
      <c r="A34" s="352">
        <v>44880</v>
      </c>
      <c r="B34" s="352" t="s">
        <v>24</v>
      </c>
      <c r="C34" s="353" t="s">
        <v>134</v>
      </c>
      <c r="D34" s="353">
        <v>22</v>
      </c>
      <c r="E34" s="399">
        <v>0.23</v>
      </c>
      <c r="F34" s="361">
        <v>1434.5</v>
      </c>
      <c r="G34" s="360">
        <v>239</v>
      </c>
      <c r="H34" s="400">
        <f t="shared" si="0"/>
        <v>283.498023715415</v>
      </c>
      <c r="I34" s="408">
        <f t="shared" si="1"/>
        <v>-0.156960613454165</v>
      </c>
    </row>
    <row r="35" s="373" customFormat="1" ht="22" customHeight="1" spans="1:9">
      <c r="A35" s="352">
        <v>44881</v>
      </c>
      <c r="B35" s="352" t="s">
        <v>24</v>
      </c>
      <c r="C35" s="353" t="s">
        <v>134</v>
      </c>
      <c r="D35" s="353">
        <v>22</v>
      </c>
      <c r="E35" s="399">
        <v>0.23</v>
      </c>
      <c r="F35" s="361">
        <v>807</v>
      </c>
      <c r="G35" s="360">
        <v>141</v>
      </c>
      <c r="H35" s="400">
        <f t="shared" si="0"/>
        <v>159.486166007905</v>
      </c>
      <c r="I35" s="408">
        <f t="shared" si="1"/>
        <v>-0.115910780669145</v>
      </c>
    </row>
    <row r="36" s="373" customFormat="1" ht="22" customHeight="1" spans="1:9">
      <c r="A36" s="352">
        <v>44883</v>
      </c>
      <c r="B36" s="352" t="s">
        <v>24</v>
      </c>
      <c r="C36" s="353" t="s">
        <v>134</v>
      </c>
      <c r="D36" s="353">
        <v>22</v>
      </c>
      <c r="E36" s="399">
        <v>0.23</v>
      </c>
      <c r="F36" s="361">
        <v>1999.5</v>
      </c>
      <c r="G36" s="360">
        <v>334</v>
      </c>
      <c r="H36" s="400">
        <f t="shared" si="0"/>
        <v>395.158102766798</v>
      </c>
      <c r="I36" s="408">
        <f t="shared" si="1"/>
        <v>-0.154768692173043</v>
      </c>
    </row>
    <row r="37" s="373" customFormat="1" ht="22" customHeight="1" spans="1:9">
      <c r="A37" s="352">
        <v>44886</v>
      </c>
      <c r="B37" s="352" t="s">
        <v>24</v>
      </c>
      <c r="C37" s="353" t="s">
        <v>134</v>
      </c>
      <c r="D37" s="353">
        <v>22</v>
      </c>
      <c r="E37" s="399">
        <v>0.23</v>
      </c>
      <c r="F37" s="361">
        <v>713.5</v>
      </c>
      <c r="G37" s="360">
        <v>120</v>
      </c>
      <c r="H37" s="400">
        <f t="shared" si="0"/>
        <v>141.00790513834</v>
      </c>
      <c r="I37" s="408">
        <f t="shared" si="1"/>
        <v>-0.148983882270497</v>
      </c>
    </row>
    <row r="38" s="373" customFormat="1" ht="22" customHeight="1" spans="1:9">
      <c r="A38" s="352">
        <v>44887</v>
      </c>
      <c r="B38" s="352" t="s">
        <v>24</v>
      </c>
      <c r="C38" s="353" t="s">
        <v>134</v>
      </c>
      <c r="D38" s="353">
        <v>22</v>
      </c>
      <c r="E38" s="399">
        <v>0.23</v>
      </c>
      <c r="F38" s="361">
        <v>3075</v>
      </c>
      <c r="G38" s="360">
        <v>519</v>
      </c>
      <c r="H38" s="400">
        <f t="shared" si="0"/>
        <v>607.707509881423</v>
      </c>
      <c r="I38" s="408">
        <f t="shared" si="1"/>
        <v>-0.145970731707317</v>
      </c>
    </row>
    <row r="39" s="373" customFormat="1" ht="22" customHeight="1" spans="1:9">
      <c r="A39" s="352">
        <v>44889</v>
      </c>
      <c r="B39" s="352" t="s">
        <v>24</v>
      </c>
      <c r="C39" s="353" t="s">
        <v>134</v>
      </c>
      <c r="D39" s="353">
        <v>22</v>
      </c>
      <c r="E39" s="399">
        <v>0.23</v>
      </c>
      <c r="F39" s="361">
        <v>3174.5</v>
      </c>
      <c r="G39" s="360">
        <v>501</v>
      </c>
      <c r="H39" s="400">
        <f t="shared" si="0"/>
        <v>627.371541501976</v>
      </c>
      <c r="I39" s="408">
        <f t="shared" si="1"/>
        <v>-0.201430146479761</v>
      </c>
    </row>
    <row r="40" s="373" customFormat="1" ht="22" customHeight="1" spans="1:9">
      <c r="A40" s="352">
        <v>44891</v>
      </c>
      <c r="B40" s="352" t="s">
        <v>24</v>
      </c>
      <c r="C40" s="353" t="s">
        <v>134</v>
      </c>
      <c r="D40" s="353">
        <v>22</v>
      </c>
      <c r="E40" s="399">
        <v>0.23</v>
      </c>
      <c r="F40" s="361">
        <v>5246.5</v>
      </c>
      <c r="G40" s="360">
        <v>835</v>
      </c>
      <c r="H40" s="400">
        <f t="shared" si="0"/>
        <v>1036.85770750988</v>
      </c>
      <c r="I40" s="408">
        <f t="shared" si="1"/>
        <v>-0.194682169065091</v>
      </c>
    </row>
    <row r="41" s="373" customFormat="1" ht="22" customHeight="1" spans="1:9">
      <c r="A41" s="352">
        <v>44892</v>
      </c>
      <c r="B41" s="352" t="s">
        <v>24</v>
      </c>
      <c r="C41" s="353" t="s">
        <v>134</v>
      </c>
      <c r="D41" s="353">
        <v>22</v>
      </c>
      <c r="E41" s="399">
        <v>0.23</v>
      </c>
      <c r="F41" s="361">
        <v>1615.5</v>
      </c>
      <c r="G41" s="360">
        <v>268</v>
      </c>
      <c r="H41" s="400">
        <f t="shared" si="0"/>
        <v>319.268774703557</v>
      </c>
      <c r="I41" s="408">
        <f t="shared" si="1"/>
        <v>-0.160581863200247</v>
      </c>
    </row>
    <row r="42" s="373" customFormat="1" ht="22" customHeight="1" spans="1:9">
      <c r="A42" s="352">
        <v>44894</v>
      </c>
      <c r="B42" s="352" t="s">
        <v>24</v>
      </c>
      <c r="C42" s="353" t="s">
        <v>134</v>
      </c>
      <c r="D42" s="353">
        <v>22</v>
      </c>
      <c r="E42" s="399">
        <v>0.23</v>
      </c>
      <c r="F42" s="361">
        <v>3382.5</v>
      </c>
      <c r="G42" s="360">
        <v>534</v>
      </c>
      <c r="H42" s="400">
        <f t="shared" si="0"/>
        <v>668.478260869565</v>
      </c>
      <c r="I42" s="408">
        <f t="shared" si="1"/>
        <v>-0.201170731707317</v>
      </c>
    </row>
    <row r="43" s="373" customFormat="1" ht="22" customHeight="1" spans="1:9">
      <c r="A43" s="352">
        <v>44900</v>
      </c>
      <c r="B43" s="352" t="s">
        <v>24</v>
      </c>
      <c r="C43" s="353" t="s">
        <v>134</v>
      </c>
      <c r="D43" s="353">
        <v>22</v>
      </c>
      <c r="E43" s="399">
        <v>0.23</v>
      </c>
      <c r="F43" s="361">
        <v>1910</v>
      </c>
      <c r="G43" s="360">
        <v>321</v>
      </c>
      <c r="H43" s="400">
        <f t="shared" si="0"/>
        <v>377.470355731225</v>
      </c>
      <c r="I43" s="408">
        <f t="shared" si="1"/>
        <v>-0.149602094240838</v>
      </c>
    </row>
    <row r="44" s="373" customFormat="1" ht="22" customHeight="1" spans="1:9">
      <c r="A44" s="352">
        <v>44902</v>
      </c>
      <c r="B44" s="352" t="s">
        <v>24</v>
      </c>
      <c r="C44" s="353" t="s">
        <v>134</v>
      </c>
      <c r="D44" s="353">
        <v>22</v>
      </c>
      <c r="E44" s="399">
        <v>0.23</v>
      </c>
      <c r="F44" s="361">
        <v>2292</v>
      </c>
      <c r="G44" s="360">
        <v>383</v>
      </c>
      <c r="H44" s="400">
        <f t="shared" si="0"/>
        <v>452.96442687747</v>
      </c>
      <c r="I44" s="408">
        <f t="shared" si="1"/>
        <v>-0.154458987783595</v>
      </c>
    </row>
    <row r="45" s="373" customFormat="1" ht="22" customHeight="1" spans="1:9">
      <c r="A45" s="352">
        <v>44904</v>
      </c>
      <c r="B45" s="352" t="s">
        <v>24</v>
      </c>
      <c r="C45" s="353" t="s">
        <v>134</v>
      </c>
      <c r="D45" s="353">
        <v>22</v>
      </c>
      <c r="E45" s="399">
        <v>0.23</v>
      </c>
      <c r="F45" s="361">
        <v>2415.5</v>
      </c>
      <c r="G45" s="360">
        <v>401</v>
      </c>
      <c r="H45" s="400">
        <f t="shared" si="0"/>
        <v>477.371541501976</v>
      </c>
      <c r="I45" s="408">
        <f t="shared" si="1"/>
        <v>-0.159983440281515</v>
      </c>
    </row>
    <row r="46" s="373" customFormat="1" ht="22" customHeight="1" spans="1:9">
      <c r="A46" s="352">
        <v>44907</v>
      </c>
      <c r="B46" s="352" t="s">
        <v>24</v>
      </c>
      <c r="C46" s="353" t="s">
        <v>134</v>
      </c>
      <c r="D46" s="353">
        <v>22</v>
      </c>
      <c r="E46" s="399">
        <v>0.23</v>
      </c>
      <c r="F46" s="361">
        <v>2078</v>
      </c>
      <c r="G46" s="360">
        <v>347</v>
      </c>
      <c r="H46" s="400">
        <f t="shared" si="0"/>
        <v>410.671936758893</v>
      </c>
      <c r="I46" s="408">
        <f t="shared" si="1"/>
        <v>-0.155043310875842</v>
      </c>
    </row>
    <row r="47" s="373" customFormat="1" ht="22" customHeight="1" spans="1:9">
      <c r="A47" s="352">
        <v>44909</v>
      </c>
      <c r="B47" s="352" t="s">
        <v>24</v>
      </c>
      <c r="C47" s="353" t="s">
        <v>134</v>
      </c>
      <c r="D47" s="353">
        <v>22</v>
      </c>
      <c r="E47" s="399">
        <v>0.23</v>
      </c>
      <c r="F47" s="361">
        <v>3118</v>
      </c>
      <c r="G47" s="360">
        <v>528</v>
      </c>
      <c r="H47" s="400">
        <f t="shared" si="0"/>
        <v>616.205533596838</v>
      </c>
      <c r="I47" s="408">
        <f t="shared" si="1"/>
        <v>-0.143143040410519</v>
      </c>
    </row>
    <row r="48" s="373" customFormat="1" ht="22" customHeight="1" spans="1:9">
      <c r="A48" s="352">
        <v>44912</v>
      </c>
      <c r="B48" s="352" t="s">
        <v>24</v>
      </c>
      <c r="C48" s="353" t="s">
        <v>134</v>
      </c>
      <c r="D48" s="353">
        <v>22</v>
      </c>
      <c r="E48" s="399">
        <v>0.23</v>
      </c>
      <c r="F48" s="361">
        <v>3190.5</v>
      </c>
      <c r="G48" s="360">
        <v>531</v>
      </c>
      <c r="H48" s="400">
        <f t="shared" si="0"/>
        <v>630.533596837945</v>
      </c>
      <c r="I48" s="408">
        <f t="shared" si="1"/>
        <v>-0.157856135401975</v>
      </c>
    </row>
    <row r="49" s="373" customFormat="1" ht="22" customHeight="1" spans="1:9">
      <c r="A49" s="352">
        <v>44917</v>
      </c>
      <c r="B49" s="352" t="s">
        <v>24</v>
      </c>
      <c r="C49" s="353" t="s">
        <v>134</v>
      </c>
      <c r="D49" s="353">
        <v>22</v>
      </c>
      <c r="E49" s="399">
        <v>0.23</v>
      </c>
      <c r="F49" s="361">
        <v>4862</v>
      </c>
      <c r="G49" s="360">
        <v>814</v>
      </c>
      <c r="H49" s="400">
        <f t="shared" si="0"/>
        <v>960.869565217391</v>
      </c>
      <c r="I49" s="408">
        <f t="shared" si="1"/>
        <v>-0.152850678733032</v>
      </c>
    </row>
    <row r="50" s="373" customFormat="1" ht="22" customHeight="1" spans="1:9">
      <c r="A50" s="352">
        <v>44918</v>
      </c>
      <c r="B50" s="352" t="s">
        <v>24</v>
      </c>
      <c r="C50" s="353" t="s">
        <v>134</v>
      </c>
      <c r="D50" s="353">
        <v>22</v>
      </c>
      <c r="E50" s="399">
        <v>0.23</v>
      </c>
      <c r="F50" s="361">
        <v>4266.5</v>
      </c>
      <c r="G50" s="360">
        <v>715</v>
      </c>
      <c r="H50" s="400">
        <f t="shared" si="0"/>
        <v>843.181818181818</v>
      </c>
      <c r="I50" s="408">
        <f t="shared" si="1"/>
        <v>-0.152021563342318</v>
      </c>
    </row>
    <row r="51" s="373" customFormat="1" ht="22" customHeight="1" spans="1:9">
      <c r="A51" s="352">
        <v>44922</v>
      </c>
      <c r="B51" s="352" t="s">
        <v>24</v>
      </c>
      <c r="C51" s="353" t="s">
        <v>134</v>
      </c>
      <c r="D51" s="353">
        <v>22</v>
      </c>
      <c r="E51" s="399">
        <v>0.23</v>
      </c>
      <c r="F51" s="361">
        <v>6259.5</v>
      </c>
      <c r="G51" s="360">
        <v>1070</v>
      </c>
      <c r="H51" s="400">
        <f t="shared" si="0"/>
        <v>1237.05533596838</v>
      </c>
      <c r="I51" s="408">
        <f t="shared" si="1"/>
        <v>-0.135042735042735</v>
      </c>
    </row>
    <row r="52" s="373" customFormat="1" ht="22" customHeight="1" spans="1:9">
      <c r="A52" s="352">
        <v>44924</v>
      </c>
      <c r="B52" s="352" t="s">
        <v>24</v>
      </c>
      <c r="C52" s="353" t="s">
        <v>134</v>
      </c>
      <c r="D52" s="353">
        <v>22</v>
      </c>
      <c r="E52" s="399">
        <v>0.23</v>
      </c>
      <c r="F52" s="361">
        <v>4023.5</v>
      </c>
      <c r="G52" s="360">
        <v>668</v>
      </c>
      <c r="H52" s="400">
        <f t="shared" si="0"/>
        <v>795.158102766798</v>
      </c>
      <c r="I52" s="408">
        <f t="shared" si="1"/>
        <v>-0.159915496458307</v>
      </c>
    </row>
    <row r="53" s="373" customFormat="1" ht="22" customHeight="1" spans="1:9">
      <c r="A53" s="401" t="s">
        <v>135</v>
      </c>
      <c r="B53" s="365"/>
      <c r="C53" s="365"/>
      <c r="D53" s="23">
        <v>22</v>
      </c>
      <c r="E53" s="402">
        <v>0.23</v>
      </c>
      <c r="F53" s="368">
        <f>SUM(F14:F52)</f>
        <v>109638.5</v>
      </c>
      <c r="G53" s="403">
        <f>SUM(G14:G52)</f>
        <v>18287</v>
      </c>
      <c r="H53" s="404">
        <f t="shared" si="0"/>
        <v>21667.6877470356</v>
      </c>
      <c r="I53" s="409">
        <f t="shared" si="1"/>
        <v>-0.15602438924283</v>
      </c>
    </row>
    <row r="54" s="373" customFormat="1" ht="22" customHeight="1" spans="1:9">
      <c r="A54" s="352">
        <v>44839</v>
      </c>
      <c r="B54" s="352" t="s">
        <v>24</v>
      </c>
      <c r="C54" s="353" t="s">
        <v>136</v>
      </c>
      <c r="D54" s="353">
        <v>31</v>
      </c>
      <c r="E54" s="406">
        <v>0.13</v>
      </c>
      <c r="F54" s="361">
        <v>815.5</v>
      </c>
      <c r="G54" s="360">
        <v>213</v>
      </c>
      <c r="H54" s="400">
        <f t="shared" si="0"/>
        <v>202.357320099256</v>
      </c>
      <c r="I54" s="408">
        <f t="shared" si="1"/>
        <v>0.0525935009196813</v>
      </c>
    </row>
    <row r="55" s="373" customFormat="1" ht="22" customHeight="1" spans="1:9">
      <c r="A55" s="352">
        <v>44841</v>
      </c>
      <c r="B55" s="352" t="s">
        <v>24</v>
      </c>
      <c r="C55" s="353" t="s">
        <v>136</v>
      </c>
      <c r="D55" s="353">
        <v>31</v>
      </c>
      <c r="E55" s="406">
        <v>0.13</v>
      </c>
      <c r="F55" s="361">
        <v>1347.5</v>
      </c>
      <c r="G55" s="360">
        <v>350</v>
      </c>
      <c r="H55" s="400">
        <f t="shared" si="0"/>
        <v>334.367245657568</v>
      </c>
      <c r="I55" s="408">
        <f t="shared" si="1"/>
        <v>0.0467532467532468</v>
      </c>
    </row>
    <row r="56" s="373" customFormat="1" ht="22" customHeight="1" spans="1:9">
      <c r="A56" s="352">
        <v>44842</v>
      </c>
      <c r="B56" s="352" t="s">
        <v>24</v>
      </c>
      <c r="C56" s="353" t="s">
        <v>136</v>
      </c>
      <c r="D56" s="353">
        <v>31</v>
      </c>
      <c r="E56" s="406">
        <v>0.13</v>
      </c>
      <c r="F56" s="361">
        <v>1007.5</v>
      </c>
      <c r="G56" s="360">
        <v>240</v>
      </c>
      <c r="H56" s="400">
        <f t="shared" si="0"/>
        <v>250</v>
      </c>
      <c r="I56" s="408">
        <f t="shared" si="1"/>
        <v>-0.0399999999999999</v>
      </c>
    </row>
    <row r="57" s="373" customFormat="1" ht="22" customHeight="1" spans="1:9">
      <c r="A57" s="352">
        <v>44844</v>
      </c>
      <c r="B57" s="352" t="s">
        <v>24</v>
      </c>
      <c r="C57" s="353" t="s">
        <v>136</v>
      </c>
      <c r="D57" s="353">
        <v>31</v>
      </c>
      <c r="E57" s="406">
        <v>0.13</v>
      </c>
      <c r="F57" s="361">
        <v>3749</v>
      </c>
      <c r="G57" s="360">
        <v>990</v>
      </c>
      <c r="H57" s="400">
        <f t="shared" si="0"/>
        <v>930.272952853598</v>
      </c>
      <c r="I57" s="408">
        <f t="shared" si="1"/>
        <v>0.0642037876767138</v>
      </c>
    </row>
    <row r="58" s="373" customFormat="1" ht="22" customHeight="1" spans="1:9">
      <c r="A58" s="352">
        <v>44845</v>
      </c>
      <c r="B58" s="352" t="s">
        <v>24</v>
      </c>
      <c r="C58" s="353" t="s">
        <v>136</v>
      </c>
      <c r="D58" s="353">
        <v>31</v>
      </c>
      <c r="E58" s="406">
        <v>0.13</v>
      </c>
      <c r="F58" s="361">
        <v>4382</v>
      </c>
      <c r="G58" s="360">
        <v>1130</v>
      </c>
      <c r="H58" s="400">
        <f t="shared" si="0"/>
        <v>1087.34491315136</v>
      </c>
      <c r="I58" s="408">
        <f t="shared" si="1"/>
        <v>0.039228662711091</v>
      </c>
    </row>
    <row r="59" s="373" customFormat="1" ht="22" customHeight="1" spans="1:9">
      <c r="A59" s="352">
        <v>44847</v>
      </c>
      <c r="B59" s="352" t="s">
        <v>24</v>
      </c>
      <c r="C59" s="353" t="s">
        <v>136</v>
      </c>
      <c r="D59" s="353">
        <v>31</v>
      </c>
      <c r="E59" s="406">
        <v>0.13</v>
      </c>
      <c r="F59" s="356">
        <v>4964</v>
      </c>
      <c r="G59" s="360">
        <v>1287</v>
      </c>
      <c r="H59" s="400">
        <f t="shared" si="0"/>
        <v>1231.7617866005</v>
      </c>
      <c r="I59" s="408">
        <f t="shared" si="1"/>
        <v>0.044844883158743</v>
      </c>
    </row>
    <row r="60" s="373" customFormat="1" ht="22" customHeight="1" spans="1:9">
      <c r="A60" s="352">
        <v>44848</v>
      </c>
      <c r="B60" s="352" t="s">
        <v>24</v>
      </c>
      <c r="C60" s="353" t="s">
        <v>136</v>
      </c>
      <c r="D60" s="353">
        <v>31</v>
      </c>
      <c r="E60" s="406">
        <v>0.13</v>
      </c>
      <c r="F60" s="361">
        <v>3906</v>
      </c>
      <c r="G60" s="360">
        <v>1021</v>
      </c>
      <c r="H60" s="400">
        <f t="shared" si="0"/>
        <v>969.230769230769</v>
      </c>
      <c r="I60" s="408">
        <f t="shared" si="1"/>
        <v>0.0534126984126985</v>
      </c>
    </row>
    <row r="61" s="373" customFormat="1" ht="22" customHeight="1" spans="1:9">
      <c r="A61" s="352">
        <v>44849</v>
      </c>
      <c r="B61" s="352" t="s">
        <v>24</v>
      </c>
      <c r="C61" s="353" t="s">
        <v>136</v>
      </c>
      <c r="D61" s="353">
        <v>31</v>
      </c>
      <c r="E61" s="406">
        <v>0.13</v>
      </c>
      <c r="F61" s="361">
        <v>3306.5</v>
      </c>
      <c r="G61" s="360">
        <v>848</v>
      </c>
      <c r="H61" s="400">
        <f t="shared" si="0"/>
        <v>820.471464019851</v>
      </c>
      <c r="I61" s="408">
        <f t="shared" si="1"/>
        <v>0.0335520943595948</v>
      </c>
    </row>
    <row r="62" s="373" customFormat="1" ht="22" customHeight="1" spans="1:9">
      <c r="A62" s="352">
        <v>44850</v>
      </c>
      <c r="B62" s="352" t="s">
        <v>24</v>
      </c>
      <c r="C62" s="353" t="s">
        <v>136</v>
      </c>
      <c r="D62" s="353">
        <v>31</v>
      </c>
      <c r="E62" s="406">
        <v>0.13</v>
      </c>
      <c r="F62" s="361">
        <v>5066.5</v>
      </c>
      <c r="G62" s="360">
        <v>1323</v>
      </c>
      <c r="H62" s="400">
        <f t="shared" si="0"/>
        <v>1257.19602977667</v>
      </c>
      <c r="I62" s="408">
        <f t="shared" si="1"/>
        <v>0.0523418533504393</v>
      </c>
    </row>
    <row r="63" s="373" customFormat="1" ht="22" customHeight="1" spans="1:9">
      <c r="A63" s="352">
        <v>44851</v>
      </c>
      <c r="B63" s="352" t="s">
        <v>24</v>
      </c>
      <c r="C63" s="353" t="s">
        <v>136</v>
      </c>
      <c r="D63" s="353">
        <v>31</v>
      </c>
      <c r="E63" s="406">
        <v>0.13</v>
      </c>
      <c r="F63" s="361">
        <v>3242.5</v>
      </c>
      <c r="G63" s="360">
        <v>765</v>
      </c>
      <c r="H63" s="400">
        <f t="shared" si="0"/>
        <v>804.590570719603</v>
      </c>
      <c r="I63" s="408">
        <f t="shared" si="1"/>
        <v>-0.0492058596761758</v>
      </c>
    </row>
    <row r="64" s="373" customFormat="1" ht="22" customHeight="1" spans="1:9">
      <c r="A64" s="352">
        <v>44852</v>
      </c>
      <c r="B64" s="352" t="s">
        <v>24</v>
      </c>
      <c r="C64" s="353" t="s">
        <v>136</v>
      </c>
      <c r="D64" s="353">
        <v>31</v>
      </c>
      <c r="E64" s="406">
        <v>0.13</v>
      </c>
      <c r="F64" s="361">
        <v>3353</v>
      </c>
      <c r="G64" s="360">
        <v>871</v>
      </c>
      <c r="H64" s="400">
        <f t="shared" si="0"/>
        <v>832.009925558313</v>
      </c>
      <c r="I64" s="408">
        <f t="shared" si="1"/>
        <v>0.0468625111840144</v>
      </c>
    </row>
    <row r="65" s="373" customFormat="1" ht="22" customHeight="1" spans="1:9">
      <c r="A65" s="352">
        <v>44853</v>
      </c>
      <c r="B65" s="352" t="s">
        <v>24</v>
      </c>
      <c r="C65" s="353" t="s">
        <v>136</v>
      </c>
      <c r="D65" s="353">
        <v>31</v>
      </c>
      <c r="E65" s="406">
        <v>0.13</v>
      </c>
      <c r="F65" s="361">
        <v>1653</v>
      </c>
      <c r="G65" s="360">
        <v>441</v>
      </c>
      <c r="H65" s="400">
        <f t="shared" si="0"/>
        <v>410.173697270471</v>
      </c>
      <c r="I65" s="408">
        <f t="shared" si="1"/>
        <v>0.0751542649727768</v>
      </c>
    </row>
    <row r="66" s="373" customFormat="1" ht="22" customHeight="1" spans="1:9">
      <c r="A66" s="352">
        <v>44854</v>
      </c>
      <c r="B66" s="352" t="s">
        <v>24</v>
      </c>
      <c r="C66" s="353" t="s">
        <v>136</v>
      </c>
      <c r="D66" s="353">
        <v>31</v>
      </c>
      <c r="E66" s="406">
        <v>0.13</v>
      </c>
      <c r="F66" s="361">
        <v>2761.5</v>
      </c>
      <c r="G66" s="360">
        <v>722</v>
      </c>
      <c r="H66" s="400">
        <f t="shared" si="0"/>
        <v>685.235732009926</v>
      </c>
      <c r="I66" s="408">
        <f t="shared" si="1"/>
        <v>0.0536520007242441</v>
      </c>
    </row>
    <row r="67" s="373" customFormat="1" ht="22" customHeight="1" spans="1:9">
      <c r="A67" s="352">
        <v>44855</v>
      </c>
      <c r="B67" s="352" t="s">
        <v>24</v>
      </c>
      <c r="C67" s="353" t="s">
        <v>136</v>
      </c>
      <c r="D67" s="353">
        <v>31</v>
      </c>
      <c r="E67" s="406">
        <v>0.13</v>
      </c>
      <c r="F67" s="361">
        <v>1490.5</v>
      </c>
      <c r="G67" s="360">
        <v>384</v>
      </c>
      <c r="H67" s="400">
        <f t="shared" si="0"/>
        <v>369.85111662531</v>
      </c>
      <c r="I67" s="408">
        <f t="shared" si="1"/>
        <v>0.0382556189198256</v>
      </c>
    </row>
    <row r="68" s="373" customFormat="1" ht="22" customHeight="1" spans="1:9">
      <c r="A68" s="352">
        <v>44856</v>
      </c>
      <c r="B68" s="352" t="s">
        <v>24</v>
      </c>
      <c r="C68" s="353" t="s">
        <v>136</v>
      </c>
      <c r="D68" s="353">
        <v>31</v>
      </c>
      <c r="E68" s="406">
        <v>0.13</v>
      </c>
      <c r="F68" s="361">
        <v>2183.5</v>
      </c>
      <c r="G68" s="405">
        <v>575</v>
      </c>
      <c r="H68" s="400">
        <f t="shared" si="0"/>
        <v>541.81141439206</v>
      </c>
      <c r="I68" s="408">
        <f t="shared" si="1"/>
        <v>0.0612548660407603</v>
      </c>
    </row>
    <row r="69" s="373" customFormat="1" ht="22" customHeight="1" spans="1:9">
      <c r="A69" s="352">
        <v>44857</v>
      </c>
      <c r="B69" s="352" t="s">
        <v>24</v>
      </c>
      <c r="C69" s="353" t="s">
        <v>136</v>
      </c>
      <c r="D69" s="353">
        <v>31</v>
      </c>
      <c r="E69" s="406">
        <v>0.13</v>
      </c>
      <c r="F69" s="361">
        <v>3638.5</v>
      </c>
      <c r="G69" s="360">
        <v>952</v>
      </c>
      <c r="H69" s="400">
        <f t="shared" ref="H69:H123" si="2">F69/(D69*E69)</f>
        <v>902.853598014888</v>
      </c>
      <c r="I69" s="408">
        <f t="shared" ref="I69:I132" si="3">(G69-H69)/H69</f>
        <v>0.0544345197196648</v>
      </c>
    </row>
    <row r="70" s="373" customFormat="1" ht="22" customHeight="1" spans="1:9">
      <c r="A70" s="352">
        <v>44859</v>
      </c>
      <c r="B70" s="352" t="s">
        <v>24</v>
      </c>
      <c r="C70" s="353" t="s">
        <v>136</v>
      </c>
      <c r="D70" s="353">
        <v>31</v>
      </c>
      <c r="E70" s="406">
        <v>0.13</v>
      </c>
      <c r="F70" s="361">
        <v>3429</v>
      </c>
      <c r="G70" s="360">
        <v>913</v>
      </c>
      <c r="H70" s="400">
        <f t="shared" si="2"/>
        <v>850.868486352357</v>
      </c>
      <c r="I70" s="408">
        <f t="shared" si="3"/>
        <v>0.073021289005541</v>
      </c>
    </row>
    <row r="71" s="373" customFormat="1" ht="22" customHeight="1" spans="1:9">
      <c r="A71" s="352">
        <v>44860</v>
      </c>
      <c r="B71" s="352" t="s">
        <v>24</v>
      </c>
      <c r="C71" s="353" t="s">
        <v>136</v>
      </c>
      <c r="D71" s="353">
        <v>31</v>
      </c>
      <c r="E71" s="406">
        <v>0.13</v>
      </c>
      <c r="F71" s="361">
        <v>5129.5</v>
      </c>
      <c r="G71" s="360">
        <v>1365</v>
      </c>
      <c r="H71" s="400">
        <f t="shared" si="2"/>
        <v>1272.82878411911</v>
      </c>
      <c r="I71" s="408">
        <f t="shared" si="3"/>
        <v>0.0724144653474999</v>
      </c>
    </row>
    <row r="72" s="373" customFormat="1" ht="22" customHeight="1" spans="1:9">
      <c r="A72" s="352">
        <v>44861</v>
      </c>
      <c r="B72" s="352" t="s">
        <v>24</v>
      </c>
      <c r="C72" s="353" t="s">
        <v>136</v>
      </c>
      <c r="D72" s="353">
        <v>31</v>
      </c>
      <c r="E72" s="406">
        <v>0.13</v>
      </c>
      <c r="F72" s="361">
        <v>2795.5</v>
      </c>
      <c r="G72" s="360">
        <v>745</v>
      </c>
      <c r="H72" s="400">
        <f t="shared" si="2"/>
        <v>693.672456575682</v>
      </c>
      <c r="I72" s="408">
        <f t="shared" si="3"/>
        <v>0.0739939187980685</v>
      </c>
    </row>
    <row r="73" s="373" customFormat="1" ht="22" customHeight="1" spans="1:9">
      <c r="A73" s="352">
        <v>44862</v>
      </c>
      <c r="B73" s="352" t="s">
        <v>24</v>
      </c>
      <c r="C73" s="353" t="s">
        <v>136</v>
      </c>
      <c r="D73" s="353">
        <v>31</v>
      </c>
      <c r="E73" s="406">
        <v>0.13</v>
      </c>
      <c r="F73" s="356">
        <v>2332.5</v>
      </c>
      <c r="G73" s="360">
        <v>602</v>
      </c>
      <c r="H73" s="400">
        <f t="shared" si="2"/>
        <v>578.7841191067</v>
      </c>
      <c r="I73" s="408">
        <f t="shared" si="3"/>
        <v>0.040111468381565</v>
      </c>
    </row>
    <row r="74" s="373" customFormat="1" ht="22" customHeight="1" spans="1:9">
      <c r="A74" s="352">
        <v>44863</v>
      </c>
      <c r="B74" s="352" t="s">
        <v>24</v>
      </c>
      <c r="C74" s="353" t="s">
        <v>136</v>
      </c>
      <c r="D74" s="353">
        <v>31</v>
      </c>
      <c r="E74" s="406">
        <v>0.13</v>
      </c>
      <c r="F74" s="361">
        <v>5757.5</v>
      </c>
      <c r="G74" s="360">
        <v>1513</v>
      </c>
      <c r="H74" s="400">
        <f t="shared" si="2"/>
        <v>1428.66004962779</v>
      </c>
      <c r="I74" s="408">
        <f t="shared" si="3"/>
        <v>0.0590343030829353</v>
      </c>
    </row>
    <row r="75" s="373" customFormat="1" ht="22" customHeight="1" spans="1:9">
      <c r="A75" s="352">
        <v>44864</v>
      </c>
      <c r="B75" s="352" t="s">
        <v>24</v>
      </c>
      <c r="C75" s="353" t="s">
        <v>136</v>
      </c>
      <c r="D75" s="353">
        <v>31</v>
      </c>
      <c r="E75" s="406">
        <v>0.13</v>
      </c>
      <c r="F75" s="356">
        <v>3028.5</v>
      </c>
      <c r="G75" s="360">
        <v>806</v>
      </c>
      <c r="H75" s="400">
        <f t="shared" si="2"/>
        <v>751.488833746898</v>
      </c>
      <c r="I75" s="408">
        <f t="shared" si="3"/>
        <v>0.0725375598481097</v>
      </c>
    </row>
    <row r="76" s="373" customFormat="1" ht="22" customHeight="1" spans="1:9">
      <c r="A76" s="352">
        <v>44865</v>
      </c>
      <c r="B76" s="352" t="s">
        <v>24</v>
      </c>
      <c r="C76" s="353" t="s">
        <v>136</v>
      </c>
      <c r="D76" s="353">
        <v>31</v>
      </c>
      <c r="E76" s="406">
        <v>0.13</v>
      </c>
      <c r="F76" s="361">
        <v>4933</v>
      </c>
      <c r="G76" s="360">
        <v>1297</v>
      </c>
      <c r="H76" s="400">
        <f t="shared" si="2"/>
        <v>1224.06947890819</v>
      </c>
      <c r="I76" s="408">
        <f t="shared" si="3"/>
        <v>0.0595803770525036</v>
      </c>
    </row>
    <row r="77" s="373" customFormat="1" ht="22" customHeight="1" spans="1:9">
      <c r="A77" s="352">
        <v>44869</v>
      </c>
      <c r="B77" s="352" t="s">
        <v>24</v>
      </c>
      <c r="C77" s="353" t="s">
        <v>136</v>
      </c>
      <c r="D77" s="353">
        <v>31</v>
      </c>
      <c r="E77" s="406">
        <v>0.13</v>
      </c>
      <c r="F77" s="361">
        <v>4782.5</v>
      </c>
      <c r="G77" s="360">
        <v>1269</v>
      </c>
      <c r="H77" s="400">
        <f t="shared" si="2"/>
        <v>1186.72456575682</v>
      </c>
      <c r="I77" s="408">
        <f t="shared" si="3"/>
        <v>0.0693298484056457</v>
      </c>
    </row>
    <row r="78" s="373" customFormat="1" ht="22" customHeight="1" spans="1:9">
      <c r="A78" s="352">
        <v>44870</v>
      </c>
      <c r="B78" s="352" t="s">
        <v>24</v>
      </c>
      <c r="C78" s="353" t="s">
        <v>136</v>
      </c>
      <c r="D78" s="353">
        <v>31</v>
      </c>
      <c r="E78" s="406">
        <v>0.13</v>
      </c>
      <c r="F78" s="361">
        <v>1938.5</v>
      </c>
      <c r="G78" s="360">
        <v>525</v>
      </c>
      <c r="H78" s="400">
        <f t="shared" si="2"/>
        <v>481.017369727047</v>
      </c>
      <c r="I78" s="408">
        <f t="shared" si="3"/>
        <v>0.0914366778436936</v>
      </c>
    </row>
    <row r="79" s="373" customFormat="1" ht="22" customHeight="1" spans="1:9">
      <c r="A79" s="352">
        <v>44872</v>
      </c>
      <c r="B79" s="352" t="s">
        <v>24</v>
      </c>
      <c r="C79" s="353" t="s">
        <v>136</v>
      </c>
      <c r="D79" s="353">
        <v>31</v>
      </c>
      <c r="E79" s="406">
        <v>0.13</v>
      </c>
      <c r="F79" s="361">
        <v>3176.5</v>
      </c>
      <c r="G79" s="360">
        <v>835</v>
      </c>
      <c r="H79" s="400">
        <f t="shared" si="2"/>
        <v>788.213399503722</v>
      </c>
      <c r="I79" s="408">
        <f t="shared" si="3"/>
        <v>0.0593577837242249</v>
      </c>
    </row>
    <row r="80" s="373" customFormat="1" ht="22" customHeight="1" spans="1:9">
      <c r="A80" s="352">
        <v>44873</v>
      </c>
      <c r="B80" s="352" t="s">
        <v>24</v>
      </c>
      <c r="C80" s="353" t="s">
        <v>136</v>
      </c>
      <c r="D80" s="353">
        <v>31</v>
      </c>
      <c r="E80" s="406">
        <v>0.13</v>
      </c>
      <c r="F80" s="361">
        <v>1918.5</v>
      </c>
      <c r="G80" s="360">
        <v>496</v>
      </c>
      <c r="H80" s="400">
        <f t="shared" si="2"/>
        <v>476.05459057072</v>
      </c>
      <c r="I80" s="408">
        <f t="shared" si="3"/>
        <v>0.0418973156111546</v>
      </c>
    </row>
    <row r="81" s="373" customFormat="1" ht="22" customHeight="1" spans="1:9">
      <c r="A81" s="352">
        <v>44874</v>
      </c>
      <c r="B81" s="352" t="s">
        <v>24</v>
      </c>
      <c r="C81" s="353" t="s">
        <v>136</v>
      </c>
      <c r="D81" s="353">
        <v>31</v>
      </c>
      <c r="E81" s="406">
        <v>0.13</v>
      </c>
      <c r="F81" s="361">
        <v>4470</v>
      </c>
      <c r="G81" s="360">
        <v>1159</v>
      </c>
      <c r="H81" s="400">
        <f t="shared" si="2"/>
        <v>1109.18114143921</v>
      </c>
      <c r="I81" s="408">
        <f t="shared" si="3"/>
        <v>0.0449149888143177</v>
      </c>
    </row>
    <row r="82" s="373" customFormat="1" ht="22" customHeight="1" spans="1:9">
      <c r="A82" s="352">
        <v>44875</v>
      </c>
      <c r="B82" s="352" t="s">
        <v>24</v>
      </c>
      <c r="C82" s="353" t="s">
        <v>136</v>
      </c>
      <c r="D82" s="353">
        <v>31</v>
      </c>
      <c r="E82" s="406">
        <v>0.13</v>
      </c>
      <c r="F82" s="361">
        <v>1876</v>
      </c>
      <c r="G82" s="360">
        <v>490</v>
      </c>
      <c r="H82" s="400">
        <f t="shared" si="2"/>
        <v>465.508684863524</v>
      </c>
      <c r="I82" s="408">
        <f t="shared" si="3"/>
        <v>0.0526119402985075</v>
      </c>
    </row>
    <row r="83" s="373" customFormat="1" ht="22" customHeight="1" spans="1:9">
      <c r="A83" s="352">
        <v>44876</v>
      </c>
      <c r="B83" s="352" t="s">
        <v>24</v>
      </c>
      <c r="C83" s="353" t="s">
        <v>136</v>
      </c>
      <c r="D83" s="353">
        <v>31</v>
      </c>
      <c r="E83" s="406">
        <v>0.13</v>
      </c>
      <c r="F83" s="361">
        <v>598.5</v>
      </c>
      <c r="G83" s="360">
        <v>162</v>
      </c>
      <c r="H83" s="400">
        <f t="shared" si="2"/>
        <v>148.511166253102</v>
      </c>
      <c r="I83" s="408">
        <f t="shared" si="3"/>
        <v>0.0908270676691731</v>
      </c>
    </row>
    <row r="84" s="373" customFormat="1" ht="22" customHeight="1" spans="1:9">
      <c r="A84" s="352">
        <v>44877</v>
      </c>
      <c r="B84" s="352" t="s">
        <v>24</v>
      </c>
      <c r="C84" s="353" t="s">
        <v>136</v>
      </c>
      <c r="D84" s="353">
        <v>31</v>
      </c>
      <c r="E84" s="406">
        <v>0.13</v>
      </c>
      <c r="F84" s="361">
        <v>1728.5</v>
      </c>
      <c r="G84" s="360">
        <v>453</v>
      </c>
      <c r="H84" s="400">
        <f t="shared" si="2"/>
        <v>428.908188585608</v>
      </c>
      <c r="I84" s="408">
        <f t="shared" si="3"/>
        <v>0.0561700896731271</v>
      </c>
    </row>
    <row r="85" s="373" customFormat="1" ht="22" customHeight="1" spans="1:9">
      <c r="A85" s="352">
        <v>44879</v>
      </c>
      <c r="B85" s="352" t="s">
        <v>24</v>
      </c>
      <c r="C85" s="353" t="s">
        <v>136</v>
      </c>
      <c r="D85" s="353">
        <v>31</v>
      </c>
      <c r="E85" s="406">
        <v>0.13</v>
      </c>
      <c r="F85" s="361">
        <v>2472.5</v>
      </c>
      <c r="G85" s="360">
        <v>650</v>
      </c>
      <c r="H85" s="400">
        <f t="shared" si="2"/>
        <v>613.523573200992</v>
      </c>
      <c r="I85" s="408">
        <f t="shared" si="3"/>
        <v>0.0594539939332661</v>
      </c>
    </row>
    <row r="86" s="373" customFormat="1" ht="22" customHeight="1" spans="1:9">
      <c r="A86" s="352">
        <v>44880</v>
      </c>
      <c r="B86" s="352" t="s">
        <v>24</v>
      </c>
      <c r="C86" s="353" t="s">
        <v>136</v>
      </c>
      <c r="D86" s="353">
        <v>31</v>
      </c>
      <c r="E86" s="406">
        <v>0.13</v>
      </c>
      <c r="F86" s="361">
        <v>2607</v>
      </c>
      <c r="G86" s="360">
        <v>674</v>
      </c>
      <c r="H86" s="400">
        <f t="shared" si="2"/>
        <v>646.898263027295</v>
      </c>
      <c r="I86" s="408">
        <f t="shared" si="3"/>
        <v>0.0418948983505946</v>
      </c>
    </row>
    <row r="87" s="373" customFormat="1" ht="22" customHeight="1" spans="1:9">
      <c r="A87" s="352">
        <v>44881</v>
      </c>
      <c r="B87" s="352" t="s">
        <v>24</v>
      </c>
      <c r="C87" s="353" t="s">
        <v>136</v>
      </c>
      <c r="D87" s="353">
        <v>31</v>
      </c>
      <c r="E87" s="406">
        <v>0.13</v>
      </c>
      <c r="F87" s="361">
        <v>1892</v>
      </c>
      <c r="G87" s="360">
        <v>494</v>
      </c>
      <c r="H87" s="400">
        <f t="shared" si="2"/>
        <v>469.478908188586</v>
      </c>
      <c r="I87" s="408">
        <f t="shared" si="3"/>
        <v>0.0522304439746301</v>
      </c>
    </row>
    <row r="88" s="373" customFormat="1" ht="22" customHeight="1" spans="1:9">
      <c r="A88" s="352">
        <v>44882</v>
      </c>
      <c r="B88" s="352" t="s">
        <v>24</v>
      </c>
      <c r="C88" s="353" t="s">
        <v>136</v>
      </c>
      <c r="D88" s="353">
        <v>31</v>
      </c>
      <c r="E88" s="406">
        <v>0.13</v>
      </c>
      <c r="F88" s="361">
        <v>1789</v>
      </c>
      <c r="G88" s="360">
        <v>443</v>
      </c>
      <c r="H88" s="400">
        <f t="shared" si="2"/>
        <v>443.920595533499</v>
      </c>
      <c r="I88" s="408">
        <f t="shared" si="3"/>
        <v>-0.00207378423700384</v>
      </c>
    </row>
    <row r="89" s="373" customFormat="1" ht="22" customHeight="1" spans="1:9">
      <c r="A89" s="352">
        <v>44883</v>
      </c>
      <c r="B89" s="352" t="s">
        <v>24</v>
      </c>
      <c r="C89" s="353" t="s">
        <v>136</v>
      </c>
      <c r="D89" s="353">
        <v>31</v>
      </c>
      <c r="E89" s="406">
        <v>0.13</v>
      </c>
      <c r="F89" s="361">
        <v>2165</v>
      </c>
      <c r="G89" s="360">
        <v>574</v>
      </c>
      <c r="H89" s="400">
        <f t="shared" si="2"/>
        <v>537.220843672457</v>
      </c>
      <c r="I89" s="408">
        <f t="shared" si="3"/>
        <v>0.0684618937644342</v>
      </c>
    </row>
    <row r="90" s="373" customFormat="1" ht="22" customHeight="1" spans="1:9">
      <c r="A90" s="352">
        <v>44884</v>
      </c>
      <c r="B90" s="352" t="s">
        <v>24</v>
      </c>
      <c r="C90" s="353" t="s">
        <v>136</v>
      </c>
      <c r="D90" s="353">
        <v>31</v>
      </c>
      <c r="E90" s="406">
        <v>0.13</v>
      </c>
      <c r="F90" s="361">
        <v>2172.5</v>
      </c>
      <c r="G90" s="360">
        <v>540</v>
      </c>
      <c r="H90" s="400">
        <f t="shared" si="2"/>
        <v>539.081885856079</v>
      </c>
      <c r="I90" s="408">
        <f t="shared" si="3"/>
        <v>0.00170310701956284</v>
      </c>
    </row>
    <row r="91" s="373" customFormat="1" ht="22" customHeight="1" spans="1:9">
      <c r="A91" s="352">
        <v>44886</v>
      </c>
      <c r="B91" s="352" t="s">
        <v>24</v>
      </c>
      <c r="C91" s="353" t="s">
        <v>136</v>
      </c>
      <c r="D91" s="353">
        <v>31</v>
      </c>
      <c r="E91" s="406">
        <v>0.13</v>
      </c>
      <c r="F91" s="361">
        <v>2076.5</v>
      </c>
      <c r="G91" s="360">
        <v>520</v>
      </c>
      <c r="H91" s="400">
        <f t="shared" si="2"/>
        <v>515.260545905707</v>
      </c>
      <c r="I91" s="408">
        <f t="shared" si="3"/>
        <v>0.00919816999759209</v>
      </c>
    </row>
    <row r="92" s="373" customFormat="1" ht="22" customHeight="1" spans="1:9">
      <c r="A92" s="352">
        <v>44887</v>
      </c>
      <c r="B92" s="352" t="s">
        <v>24</v>
      </c>
      <c r="C92" s="353" t="s">
        <v>136</v>
      </c>
      <c r="D92" s="353">
        <v>31</v>
      </c>
      <c r="E92" s="406">
        <v>0.13</v>
      </c>
      <c r="F92" s="361">
        <v>3287</v>
      </c>
      <c r="G92" s="360">
        <v>872</v>
      </c>
      <c r="H92" s="400">
        <f t="shared" si="2"/>
        <v>815.632754342432</v>
      </c>
      <c r="I92" s="408">
        <f t="shared" si="3"/>
        <v>0.0691086096744753</v>
      </c>
    </row>
    <row r="93" s="373" customFormat="1" ht="22" customHeight="1" spans="1:9">
      <c r="A93" s="352">
        <v>44888</v>
      </c>
      <c r="B93" s="352" t="s">
        <v>24</v>
      </c>
      <c r="C93" s="353" t="s">
        <v>136</v>
      </c>
      <c r="D93" s="353">
        <v>31</v>
      </c>
      <c r="E93" s="406">
        <v>0.13</v>
      </c>
      <c r="F93" s="361">
        <v>1882.5</v>
      </c>
      <c r="G93" s="360">
        <v>498</v>
      </c>
      <c r="H93" s="400">
        <f t="shared" si="2"/>
        <v>467.12158808933</v>
      </c>
      <c r="I93" s="408">
        <f t="shared" si="3"/>
        <v>0.0661035856573706</v>
      </c>
    </row>
    <row r="94" s="373" customFormat="1" ht="22" customHeight="1" spans="1:9">
      <c r="A94" s="352">
        <v>44889</v>
      </c>
      <c r="B94" s="352" t="s">
        <v>24</v>
      </c>
      <c r="C94" s="353" t="s">
        <v>136</v>
      </c>
      <c r="D94" s="353">
        <v>31</v>
      </c>
      <c r="E94" s="406">
        <v>0.13</v>
      </c>
      <c r="F94" s="361">
        <v>3219</v>
      </c>
      <c r="G94" s="360">
        <v>838</v>
      </c>
      <c r="H94" s="400">
        <f t="shared" si="2"/>
        <v>798.759305210918</v>
      </c>
      <c r="I94" s="408">
        <f t="shared" si="3"/>
        <v>0.0491270580925753</v>
      </c>
    </row>
    <row r="95" s="373" customFormat="1" ht="22" customHeight="1" spans="1:9">
      <c r="A95" s="352">
        <v>44890</v>
      </c>
      <c r="B95" s="352" t="s">
        <v>24</v>
      </c>
      <c r="C95" s="353" t="s">
        <v>136</v>
      </c>
      <c r="D95" s="353">
        <v>31</v>
      </c>
      <c r="E95" s="406">
        <v>0.13</v>
      </c>
      <c r="F95" s="361">
        <v>6257</v>
      </c>
      <c r="G95" s="360">
        <v>1647</v>
      </c>
      <c r="H95" s="400">
        <f t="shared" si="2"/>
        <v>1552.60545905707</v>
      </c>
      <c r="I95" s="408">
        <f t="shared" si="3"/>
        <v>0.0607975067923926</v>
      </c>
    </row>
    <row r="96" s="373" customFormat="1" ht="22" customHeight="1" spans="1:9">
      <c r="A96" s="352">
        <v>44891</v>
      </c>
      <c r="B96" s="352" t="s">
        <v>24</v>
      </c>
      <c r="C96" s="353" t="s">
        <v>136</v>
      </c>
      <c r="D96" s="353">
        <v>31</v>
      </c>
      <c r="E96" s="406">
        <v>0.13</v>
      </c>
      <c r="F96" s="361">
        <v>3605</v>
      </c>
      <c r="G96" s="360">
        <v>957</v>
      </c>
      <c r="H96" s="400">
        <f t="shared" si="2"/>
        <v>894.54094292804</v>
      </c>
      <c r="I96" s="408">
        <f t="shared" si="3"/>
        <v>0.0698224687933427</v>
      </c>
    </row>
    <row r="97" s="373" customFormat="1" ht="22" customHeight="1" spans="1:9">
      <c r="A97" s="352">
        <v>44892</v>
      </c>
      <c r="B97" s="352" t="s">
        <v>24</v>
      </c>
      <c r="C97" s="353" t="s">
        <v>136</v>
      </c>
      <c r="D97" s="353">
        <v>31</v>
      </c>
      <c r="E97" s="406">
        <v>0.13</v>
      </c>
      <c r="F97" s="361">
        <v>4844</v>
      </c>
      <c r="G97" s="360">
        <v>1267</v>
      </c>
      <c r="H97" s="400">
        <f t="shared" si="2"/>
        <v>1201.98511166253</v>
      </c>
      <c r="I97" s="408">
        <f t="shared" si="3"/>
        <v>0.0540895953757226</v>
      </c>
    </row>
    <row r="98" s="373" customFormat="1" ht="22" customHeight="1" spans="1:9">
      <c r="A98" s="352">
        <v>44894</v>
      </c>
      <c r="B98" s="352" t="s">
        <v>24</v>
      </c>
      <c r="C98" s="353" t="s">
        <v>136</v>
      </c>
      <c r="D98" s="353">
        <v>31</v>
      </c>
      <c r="E98" s="406">
        <v>0.13</v>
      </c>
      <c r="F98" s="361">
        <v>3989</v>
      </c>
      <c r="G98" s="360">
        <v>1062</v>
      </c>
      <c r="H98" s="400">
        <f t="shared" si="2"/>
        <v>989.826302729528</v>
      </c>
      <c r="I98" s="408">
        <f t="shared" si="3"/>
        <v>0.0729155176736025</v>
      </c>
    </row>
    <row r="99" s="373" customFormat="1" ht="22" customHeight="1" spans="1:9">
      <c r="A99" s="352">
        <v>44895</v>
      </c>
      <c r="B99" s="352" t="s">
        <v>24</v>
      </c>
      <c r="C99" s="353" t="s">
        <v>136</v>
      </c>
      <c r="D99" s="353">
        <v>31</v>
      </c>
      <c r="E99" s="406">
        <v>0.13</v>
      </c>
      <c r="F99" s="361">
        <v>2987.5</v>
      </c>
      <c r="G99" s="405">
        <v>792</v>
      </c>
      <c r="H99" s="400">
        <f t="shared" si="2"/>
        <v>741.315136476427</v>
      </c>
      <c r="I99" s="408">
        <f t="shared" si="3"/>
        <v>0.0683715481171548</v>
      </c>
    </row>
    <row r="100" s="373" customFormat="1" ht="22" customHeight="1" spans="1:9">
      <c r="A100" s="352">
        <v>44896</v>
      </c>
      <c r="B100" s="352" t="s">
        <v>24</v>
      </c>
      <c r="C100" s="353" t="s">
        <v>136</v>
      </c>
      <c r="D100" s="353">
        <v>31</v>
      </c>
      <c r="E100" s="406">
        <v>0.13</v>
      </c>
      <c r="F100" s="361">
        <v>1741.5</v>
      </c>
      <c r="G100" s="360">
        <v>444</v>
      </c>
      <c r="H100" s="400">
        <f t="shared" si="2"/>
        <v>432.133995037221</v>
      </c>
      <c r="I100" s="408">
        <f t="shared" si="3"/>
        <v>0.0274590869939708</v>
      </c>
    </row>
    <row r="101" s="373" customFormat="1" ht="22" customHeight="1" spans="1:9">
      <c r="A101" s="352">
        <v>44898</v>
      </c>
      <c r="B101" s="352" t="s">
        <v>24</v>
      </c>
      <c r="C101" s="353" t="s">
        <v>136</v>
      </c>
      <c r="D101" s="353">
        <v>31</v>
      </c>
      <c r="E101" s="406">
        <v>0.13</v>
      </c>
      <c r="F101" s="361">
        <v>1483</v>
      </c>
      <c r="G101" s="360">
        <v>392</v>
      </c>
      <c r="H101" s="400">
        <f t="shared" si="2"/>
        <v>367.990074441687</v>
      </c>
      <c r="I101" s="408">
        <f t="shared" si="3"/>
        <v>0.0652461227242077</v>
      </c>
    </row>
    <row r="102" s="373" customFormat="1" ht="22" customHeight="1" spans="1:9">
      <c r="A102" s="352">
        <v>44900</v>
      </c>
      <c r="B102" s="352" t="s">
        <v>24</v>
      </c>
      <c r="C102" s="353" t="s">
        <v>136</v>
      </c>
      <c r="D102" s="353">
        <v>31</v>
      </c>
      <c r="E102" s="406">
        <v>0.13</v>
      </c>
      <c r="F102" s="361">
        <v>4784</v>
      </c>
      <c r="G102" s="360">
        <v>1236</v>
      </c>
      <c r="H102" s="400">
        <f t="shared" si="2"/>
        <v>1187.09677419355</v>
      </c>
      <c r="I102" s="408">
        <f t="shared" si="3"/>
        <v>0.0411956521739131</v>
      </c>
    </row>
    <row r="103" s="373" customFormat="1" ht="22" customHeight="1" spans="1:9">
      <c r="A103" s="352">
        <v>44901</v>
      </c>
      <c r="B103" s="352" t="s">
        <v>24</v>
      </c>
      <c r="C103" s="353" t="s">
        <v>136</v>
      </c>
      <c r="D103" s="353">
        <v>31</v>
      </c>
      <c r="E103" s="406">
        <v>0.13</v>
      </c>
      <c r="F103" s="361">
        <v>1916</v>
      </c>
      <c r="G103" s="360">
        <v>499</v>
      </c>
      <c r="H103" s="400">
        <f t="shared" si="2"/>
        <v>475.434243176179</v>
      </c>
      <c r="I103" s="408">
        <f t="shared" si="3"/>
        <v>0.0495668058455115</v>
      </c>
    </row>
    <row r="104" s="373" customFormat="1" ht="22" customHeight="1" spans="1:9">
      <c r="A104" s="352">
        <v>44902</v>
      </c>
      <c r="B104" s="352" t="s">
        <v>24</v>
      </c>
      <c r="C104" s="353" t="s">
        <v>136</v>
      </c>
      <c r="D104" s="353">
        <v>31</v>
      </c>
      <c r="E104" s="406">
        <v>0.13</v>
      </c>
      <c r="F104" s="361">
        <v>2088.5</v>
      </c>
      <c r="G104" s="360">
        <v>527</v>
      </c>
      <c r="H104" s="400">
        <f t="shared" si="2"/>
        <v>518.238213399504</v>
      </c>
      <c r="I104" s="408">
        <f t="shared" si="3"/>
        <v>0.0169068709600192</v>
      </c>
    </row>
    <row r="105" s="373" customFormat="1" ht="22" customHeight="1" spans="1:9">
      <c r="A105" s="352">
        <v>44903</v>
      </c>
      <c r="B105" s="352" t="s">
        <v>24</v>
      </c>
      <c r="C105" s="353" t="s">
        <v>136</v>
      </c>
      <c r="D105" s="353">
        <v>31</v>
      </c>
      <c r="E105" s="406">
        <v>0.13</v>
      </c>
      <c r="F105" s="361">
        <v>2050</v>
      </c>
      <c r="G105" s="360">
        <v>535</v>
      </c>
      <c r="H105" s="400">
        <f t="shared" si="2"/>
        <v>508.684863523573</v>
      </c>
      <c r="I105" s="408">
        <f t="shared" si="3"/>
        <v>0.0517317073170733</v>
      </c>
    </row>
    <row r="106" s="373" customFormat="1" ht="22" customHeight="1" spans="1:9">
      <c r="A106" s="352">
        <v>44904</v>
      </c>
      <c r="B106" s="352" t="s">
        <v>24</v>
      </c>
      <c r="C106" s="353" t="s">
        <v>136</v>
      </c>
      <c r="D106" s="353">
        <v>31</v>
      </c>
      <c r="E106" s="406">
        <v>0.13</v>
      </c>
      <c r="F106" s="361">
        <v>1971</v>
      </c>
      <c r="G106" s="360">
        <v>516</v>
      </c>
      <c r="H106" s="400">
        <f t="shared" si="2"/>
        <v>489.081885856079</v>
      </c>
      <c r="I106" s="408">
        <f t="shared" si="3"/>
        <v>0.0550380517503805</v>
      </c>
    </row>
    <row r="107" s="373" customFormat="1" ht="22" customHeight="1" spans="1:9">
      <c r="A107" s="352">
        <v>44905</v>
      </c>
      <c r="B107" s="352" t="s">
        <v>24</v>
      </c>
      <c r="C107" s="353" t="s">
        <v>136</v>
      </c>
      <c r="D107" s="353">
        <v>31</v>
      </c>
      <c r="E107" s="406">
        <v>0.13</v>
      </c>
      <c r="F107" s="361">
        <v>1948</v>
      </c>
      <c r="G107" s="360">
        <v>513</v>
      </c>
      <c r="H107" s="400">
        <f t="shared" si="2"/>
        <v>483.374689826303</v>
      </c>
      <c r="I107" s="408">
        <f t="shared" si="3"/>
        <v>0.0612885010266941</v>
      </c>
    </row>
    <row r="108" s="373" customFormat="1" ht="22" customHeight="1" spans="1:9">
      <c r="A108" s="352">
        <v>44907</v>
      </c>
      <c r="B108" s="352" t="s">
        <v>24</v>
      </c>
      <c r="C108" s="353" t="s">
        <v>136</v>
      </c>
      <c r="D108" s="353">
        <v>31</v>
      </c>
      <c r="E108" s="406">
        <v>0.13</v>
      </c>
      <c r="F108" s="361">
        <v>1217.5</v>
      </c>
      <c r="G108" s="360">
        <v>314</v>
      </c>
      <c r="H108" s="400">
        <f t="shared" si="2"/>
        <v>302.109181141439</v>
      </c>
      <c r="I108" s="408">
        <f t="shared" si="3"/>
        <v>0.0393593429158111</v>
      </c>
    </row>
    <row r="109" s="373" customFormat="1" ht="22" customHeight="1" spans="1:9">
      <c r="A109" s="352">
        <v>44908</v>
      </c>
      <c r="B109" s="352" t="s">
        <v>24</v>
      </c>
      <c r="C109" s="353" t="s">
        <v>136</v>
      </c>
      <c r="D109" s="353">
        <v>31</v>
      </c>
      <c r="E109" s="406">
        <v>0.13</v>
      </c>
      <c r="F109" s="361">
        <v>3578.5</v>
      </c>
      <c r="G109" s="360">
        <v>935</v>
      </c>
      <c r="H109" s="400">
        <f t="shared" si="2"/>
        <v>887.965260545906</v>
      </c>
      <c r="I109" s="408">
        <f t="shared" si="3"/>
        <v>0.0529691211401426</v>
      </c>
    </row>
    <row r="110" s="373" customFormat="1" ht="22" customHeight="1" spans="1:9">
      <c r="A110" s="352">
        <v>44909</v>
      </c>
      <c r="B110" s="352" t="s">
        <v>24</v>
      </c>
      <c r="C110" s="353" t="s">
        <v>136</v>
      </c>
      <c r="D110" s="353">
        <v>31</v>
      </c>
      <c r="E110" s="406">
        <v>0.13</v>
      </c>
      <c r="F110" s="361">
        <v>3187</v>
      </c>
      <c r="G110" s="360">
        <v>838</v>
      </c>
      <c r="H110" s="400">
        <f t="shared" si="2"/>
        <v>790.818858560794</v>
      </c>
      <c r="I110" s="408">
        <f t="shared" si="3"/>
        <v>0.0596611233134611</v>
      </c>
    </row>
    <row r="111" s="373" customFormat="1" ht="22" customHeight="1" spans="1:9">
      <c r="A111" s="352">
        <v>44911</v>
      </c>
      <c r="B111" s="352" t="s">
        <v>24</v>
      </c>
      <c r="C111" s="353" t="s">
        <v>136</v>
      </c>
      <c r="D111" s="353">
        <v>31</v>
      </c>
      <c r="E111" s="406">
        <v>0.13</v>
      </c>
      <c r="F111" s="361">
        <v>4817</v>
      </c>
      <c r="G111" s="360">
        <v>1274</v>
      </c>
      <c r="H111" s="400">
        <f t="shared" si="2"/>
        <v>1195.28535980149</v>
      </c>
      <c r="I111" s="408">
        <f t="shared" si="3"/>
        <v>0.0658542661407516</v>
      </c>
    </row>
    <row r="112" s="373" customFormat="1" ht="22" customHeight="1" spans="1:9">
      <c r="A112" s="352">
        <v>44913</v>
      </c>
      <c r="B112" s="352" t="s">
        <v>24</v>
      </c>
      <c r="C112" s="353" t="s">
        <v>136</v>
      </c>
      <c r="D112" s="353">
        <v>31</v>
      </c>
      <c r="E112" s="406">
        <v>0.13</v>
      </c>
      <c r="F112" s="361">
        <v>1157.5</v>
      </c>
      <c r="G112" s="360">
        <v>251</v>
      </c>
      <c r="H112" s="400">
        <f t="shared" si="2"/>
        <v>287.220843672457</v>
      </c>
      <c r="I112" s="408">
        <f t="shared" si="3"/>
        <v>-0.126107991360691</v>
      </c>
    </row>
    <row r="113" s="373" customFormat="1" ht="22" customHeight="1" spans="1:9">
      <c r="A113" s="352">
        <v>44914</v>
      </c>
      <c r="B113" s="352" t="s">
        <v>24</v>
      </c>
      <c r="C113" s="353" t="s">
        <v>136</v>
      </c>
      <c r="D113" s="353">
        <v>31</v>
      </c>
      <c r="E113" s="406">
        <v>0.13</v>
      </c>
      <c r="F113" s="361">
        <v>1833</v>
      </c>
      <c r="G113" s="360">
        <v>478</v>
      </c>
      <c r="H113" s="400">
        <f t="shared" si="2"/>
        <v>454.838709677419</v>
      </c>
      <c r="I113" s="408">
        <f t="shared" si="3"/>
        <v>0.0509219858156029</v>
      </c>
    </row>
    <row r="114" s="373" customFormat="1" ht="22" customHeight="1" spans="1:9">
      <c r="A114" s="352">
        <v>44915</v>
      </c>
      <c r="B114" s="352" t="s">
        <v>24</v>
      </c>
      <c r="C114" s="353" t="s">
        <v>136</v>
      </c>
      <c r="D114" s="353">
        <v>31</v>
      </c>
      <c r="E114" s="406">
        <v>0.13</v>
      </c>
      <c r="F114" s="361">
        <v>1969.5</v>
      </c>
      <c r="G114" s="360">
        <v>515</v>
      </c>
      <c r="H114" s="400">
        <f t="shared" si="2"/>
        <v>488.709677419355</v>
      </c>
      <c r="I114" s="408">
        <f t="shared" si="3"/>
        <v>0.0537953795379538</v>
      </c>
    </row>
    <row r="115" s="373" customFormat="1" ht="22" customHeight="1" spans="1:9">
      <c r="A115" s="352">
        <v>44916</v>
      </c>
      <c r="B115" s="352" t="s">
        <v>24</v>
      </c>
      <c r="C115" s="353" t="s">
        <v>136</v>
      </c>
      <c r="D115" s="353">
        <v>31</v>
      </c>
      <c r="E115" s="406">
        <v>0.13</v>
      </c>
      <c r="F115" s="361">
        <v>2724.5</v>
      </c>
      <c r="G115" s="360">
        <v>712</v>
      </c>
      <c r="H115" s="400">
        <f t="shared" si="2"/>
        <v>676.05459057072</v>
      </c>
      <c r="I115" s="408">
        <f t="shared" si="3"/>
        <v>0.0531693888786933</v>
      </c>
    </row>
    <row r="116" s="373" customFormat="1" ht="22" customHeight="1" spans="1:9">
      <c r="A116" s="352">
        <v>44918</v>
      </c>
      <c r="B116" s="352" t="s">
        <v>24</v>
      </c>
      <c r="C116" s="353" t="s">
        <v>136</v>
      </c>
      <c r="D116" s="353">
        <v>31</v>
      </c>
      <c r="E116" s="406">
        <v>0.13</v>
      </c>
      <c r="F116" s="361">
        <v>2131</v>
      </c>
      <c r="G116" s="360">
        <v>575</v>
      </c>
      <c r="H116" s="400">
        <f t="shared" si="2"/>
        <v>528.7841191067</v>
      </c>
      <c r="I116" s="408">
        <f t="shared" si="3"/>
        <v>0.0874002815579542</v>
      </c>
    </row>
    <row r="117" s="373" customFormat="1" ht="22" customHeight="1" spans="1:9">
      <c r="A117" s="352">
        <v>44919</v>
      </c>
      <c r="B117" s="352" t="s">
        <v>24</v>
      </c>
      <c r="C117" s="353" t="s">
        <v>136</v>
      </c>
      <c r="D117" s="353">
        <v>31</v>
      </c>
      <c r="E117" s="406">
        <v>0.13</v>
      </c>
      <c r="F117" s="361">
        <v>4432.5</v>
      </c>
      <c r="G117" s="360">
        <v>1143</v>
      </c>
      <c r="H117" s="400">
        <f t="shared" si="2"/>
        <v>1099.87593052109</v>
      </c>
      <c r="I117" s="408">
        <f t="shared" si="3"/>
        <v>0.0392081218274112</v>
      </c>
    </row>
    <row r="118" s="373" customFormat="1" ht="22" customHeight="1" spans="1:9">
      <c r="A118" s="352">
        <v>44920</v>
      </c>
      <c r="B118" s="352" t="s">
        <v>24</v>
      </c>
      <c r="C118" s="353" t="s">
        <v>136</v>
      </c>
      <c r="D118" s="353">
        <v>31</v>
      </c>
      <c r="E118" s="406">
        <v>0.13</v>
      </c>
      <c r="F118" s="361">
        <v>4430</v>
      </c>
      <c r="G118" s="360">
        <v>1160</v>
      </c>
      <c r="H118" s="400">
        <f t="shared" si="2"/>
        <v>1099.25558312655</v>
      </c>
      <c r="I118" s="408">
        <f t="shared" si="3"/>
        <v>0.0552595936794583</v>
      </c>
    </row>
    <row r="119" s="373" customFormat="1" ht="22" customHeight="1" spans="1:9">
      <c r="A119" s="352">
        <v>44921</v>
      </c>
      <c r="B119" s="352" t="s">
        <v>24</v>
      </c>
      <c r="C119" s="353" t="s">
        <v>136</v>
      </c>
      <c r="D119" s="353">
        <v>31</v>
      </c>
      <c r="E119" s="406">
        <v>0.13</v>
      </c>
      <c r="F119" s="361">
        <v>4652.5</v>
      </c>
      <c r="G119" s="360">
        <v>1236</v>
      </c>
      <c r="H119" s="400">
        <f t="shared" si="2"/>
        <v>1154.46650124069</v>
      </c>
      <c r="I119" s="408">
        <f t="shared" si="3"/>
        <v>0.0706243954862978</v>
      </c>
    </row>
    <row r="120" s="373" customFormat="1" ht="22" customHeight="1" spans="1:9">
      <c r="A120" s="352">
        <v>44922</v>
      </c>
      <c r="B120" s="352" t="s">
        <v>24</v>
      </c>
      <c r="C120" s="353" t="s">
        <v>136</v>
      </c>
      <c r="D120" s="353">
        <v>31</v>
      </c>
      <c r="E120" s="406">
        <v>0.13</v>
      </c>
      <c r="F120" s="361">
        <v>3550</v>
      </c>
      <c r="G120" s="360">
        <v>920</v>
      </c>
      <c r="H120" s="400">
        <f t="shared" si="2"/>
        <v>880.893300248139</v>
      </c>
      <c r="I120" s="408">
        <f t="shared" si="3"/>
        <v>0.0443943661971832</v>
      </c>
    </row>
    <row r="121" s="373" customFormat="1" ht="22" customHeight="1" spans="1:9">
      <c r="A121" s="352">
        <v>44923</v>
      </c>
      <c r="B121" s="352" t="s">
        <v>24</v>
      </c>
      <c r="C121" s="353" t="s">
        <v>136</v>
      </c>
      <c r="D121" s="353">
        <v>31</v>
      </c>
      <c r="E121" s="406">
        <v>0.13</v>
      </c>
      <c r="F121" s="361">
        <v>4866</v>
      </c>
      <c r="G121" s="360">
        <v>1292</v>
      </c>
      <c r="H121" s="400">
        <f t="shared" si="2"/>
        <v>1207.44416873449</v>
      </c>
      <c r="I121" s="408">
        <f t="shared" si="3"/>
        <v>0.0700287710645294</v>
      </c>
    </row>
    <row r="122" s="373" customFormat="1" ht="22" customHeight="1" spans="1:9">
      <c r="A122" s="352">
        <v>44924</v>
      </c>
      <c r="B122" s="352" t="s">
        <v>24</v>
      </c>
      <c r="C122" s="353" t="s">
        <v>136</v>
      </c>
      <c r="D122" s="353">
        <v>31</v>
      </c>
      <c r="E122" s="406">
        <v>0.13</v>
      </c>
      <c r="F122" s="361">
        <v>3673.5</v>
      </c>
      <c r="G122" s="360">
        <v>940</v>
      </c>
      <c r="H122" s="400">
        <f t="shared" si="2"/>
        <v>911.538461538461</v>
      </c>
      <c r="I122" s="408">
        <f t="shared" si="3"/>
        <v>0.0312236286919832</v>
      </c>
    </row>
    <row r="123" s="373" customFormat="1" ht="22" customHeight="1" spans="1:9">
      <c r="A123" s="352">
        <v>44925</v>
      </c>
      <c r="B123" s="352" t="s">
        <v>24</v>
      </c>
      <c r="C123" s="353" t="s">
        <v>136</v>
      </c>
      <c r="D123" s="353">
        <v>31</v>
      </c>
      <c r="E123" s="406">
        <v>0.13</v>
      </c>
      <c r="F123" s="361">
        <v>774.5</v>
      </c>
      <c r="G123" s="360">
        <v>205</v>
      </c>
      <c r="H123" s="400">
        <f t="shared" si="2"/>
        <v>192.183622828784</v>
      </c>
      <c r="I123" s="408">
        <f t="shared" si="3"/>
        <v>0.0666881859264042</v>
      </c>
    </row>
    <row r="124" s="373" customFormat="1" ht="22" customHeight="1" spans="1:9">
      <c r="A124" s="401" t="s">
        <v>137</v>
      </c>
      <c r="B124" s="365"/>
      <c r="C124" s="365"/>
      <c r="D124" s="23">
        <v>31</v>
      </c>
      <c r="E124" s="402">
        <v>0.13</v>
      </c>
      <c r="F124" s="368">
        <f t="shared" ref="F124:H124" si="4">SUM(F54:F123)</f>
        <v>206983.5</v>
      </c>
      <c r="G124" s="403">
        <f t="shared" si="4"/>
        <v>54020</v>
      </c>
      <c r="H124" s="403">
        <f t="shared" si="4"/>
        <v>51360.6699751861</v>
      </c>
      <c r="I124" s="409">
        <f t="shared" si="3"/>
        <v>0.0517775571482756</v>
      </c>
    </row>
    <row r="125" s="373" customFormat="1" ht="22" customHeight="1" spans="1:9">
      <c r="A125" s="352">
        <v>44838</v>
      </c>
      <c r="B125" s="352" t="s">
        <v>24</v>
      </c>
      <c r="C125" s="353" t="s">
        <v>138</v>
      </c>
      <c r="D125" s="353">
        <v>65</v>
      </c>
      <c r="E125" s="406">
        <v>0.08</v>
      </c>
      <c r="F125" s="361">
        <v>1821</v>
      </c>
      <c r="G125" s="360">
        <v>388</v>
      </c>
      <c r="H125" s="400">
        <f t="shared" ref="H125:H147" si="5">F125/(D125*E125)</f>
        <v>350.192307692308</v>
      </c>
      <c r="I125" s="408">
        <f t="shared" si="3"/>
        <v>0.107962657880286</v>
      </c>
    </row>
    <row r="126" s="373" customFormat="1" ht="22" customHeight="1" spans="1:9">
      <c r="A126" s="352">
        <v>44840</v>
      </c>
      <c r="B126" s="352" t="s">
        <v>24</v>
      </c>
      <c r="C126" s="353" t="s">
        <v>138</v>
      </c>
      <c r="D126" s="353">
        <v>65</v>
      </c>
      <c r="E126" s="406">
        <v>0.08</v>
      </c>
      <c r="F126" s="361">
        <v>270</v>
      </c>
      <c r="G126" s="360">
        <v>55</v>
      </c>
      <c r="H126" s="400">
        <f t="shared" si="5"/>
        <v>51.9230769230769</v>
      </c>
      <c r="I126" s="408">
        <f t="shared" si="3"/>
        <v>0.0592592592592593</v>
      </c>
    </row>
    <row r="127" s="373" customFormat="1" ht="22" customHeight="1" spans="1:9">
      <c r="A127" s="352">
        <v>44846</v>
      </c>
      <c r="B127" s="352" t="s">
        <v>24</v>
      </c>
      <c r="C127" s="353" t="s">
        <v>138</v>
      </c>
      <c r="D127" s="353">
        <v>65</v>
      </c>
      <c r="E127" s="406">
        <v>0.08</v>
      </c>
      <c r="F127" s="361">
        <v>1616</v>
      </c>
      <c r="G127" s="360">
        <v>343</v>
      </c>
      <c r="H127" s="400">
        <f t="shared" si="5"/>
        <v>310.769230769231</v>
      </c>
      <c r="I127" s="408">
        <f t="shared" si="3"/>
        <v>0.103712871287129</v>
      </c>
    </row>
    <row r="128" s="373" customFormat="1" ht="22" customHeight="1" spans="1:9">
      <c r="A128" s="352">
        <v>44848</v>
      </c>
      <c r="B128" s="352" t="s">
        <v>24</v>
      </c>
      <c r="C128" s="353" t="s">
        <v>138</v>
      </c>
      <c r="D128" s="353">
        <v>65</v>
      </c>
      <c r="E128" s="406">
        <v>0.08</v>
      </c>
      <c r="F128" s="361">
        <v>411</v>
      </c>
      <c r="G128" s="405">
        <v>82</v>
      </c>
      <c r="H128" s="400">
        <f t="shared" si="5"/>
        <v>79.0384615384615</v>
      </c>
      <c r="I128" s="408">
        <f t="shared" si="3"/>
        <v>0.0374695863746959</v>
      </c>
    </row>
    <row r="129" s="373" customFormat="1" ht="22" customHeight="1" spans="1:9">
      <c r="A129" s="352">
        <v>44858</v>
      </c>
      <c r="B129" s="352" t="s">
        <v>24</v>
      </c>
      <c r="C129" s="353" t="s">
        <v>138</v>
      </c>
      <c r="D129" s="353">
        <v>65</v>
      </c>
      <c r="E129" s="406">
        <v>0.08</v>
      </c>
      <c r="F129" s="361">
        <v>1983.5</v>
      </c>
      <c r="G129" s="360">
        <v>414</v>
      </c>
      <c r="H129" s="400">
        <f t="shared" si="5"/>
        <v>381.442307692308</v>
      </c>
      <c r="I129" s="408">
        <f t="shared" si="3"/>
        <v>0.0853541719183262</v>
      </c>
    </row>
    <row r="130" s="373" customFormat="1" ht="22" customHeight="1" spans="1:9">
      <c r="A130" s="352">
        <v>44867</v>
      </c>
      <c r="B130" s="352" t="s">
        <v>24</v>
      </c>
      <c r="C130" s="353" t="s">
        <v>138</v>
      </c>
      <c r="D130" s="353">
        <v>65</v>
      </c>
      <c r="E130" s="406">
        <v>0.08</v>
      </c>
      <c r="F130" s="361">
        <v>2051.5</v>
      </c>
      <c r="G130" s="360">
        <v>428</v>
      </c>
      <c r="H130" s="400">
        <f t="shared" si="5"/>
        <v>394.519230769231</v>
      </c>
      <c r="I130" s="408">
        <f t="shared" si="3"/>
        <v>0.0848647331221058</v>
      </c>
    </row>
    <row r="131" s="373" customFormat="1" ht="22" customHeight="1" spans="1:9">
      <c r="A131" s="352">
        <v>44868</v>
      </c>
      <c r="B131" s="352" t="s">
        <v>24</v>
      </c>
      <c r="C131" s="353" t="s">
        <v>138</v>
      </c>
      <c r="D131" s="353">
        <v>65</v>
      </c>
      <c r="E131" s="406">
        <v>0.08</v>
      </c>
      <c r="F131" s="361">
        <v>2220.5</v>
      </c>
      <c r="G131" s="360">
        <v>475</v>
      </c>
      <c r="H131" s="400">
        <f t="shared" si="5"/>
        <v>427.019230769231</v>
      </c>
      <c r="I131" s="408">
        <f t="shared" si="3"/>
        <v>0.112362080612475</v>
      </c>
    </row>
    <row r="132" s="373" customFormat="1" ht="22" customHeight="1" spans="1:9">
      <c r="A132" s="352">
        <v>44870</v>
      </c>
      <c r="B132" s="352" t="s">
        <v>24</v>
      </c>
      <c r="C132" s="353" t="s">
        <v>138</v>
      </c>
      <c r="D132" s="353">
        <v>65</v>
      </c>
      <c r="E132" s="406">
        <v>0.08</v>
      </c>
      <c r="F132" s="361">
        <v>511</v>
      </c>
      <c r="G132" s="360">
        <v>108</v>
      </c>
      <c r="H132" s="400">
        <f t="shared" si="5"/>
        <v>98.2692307692308</v>
      </c>
      <c r="I132" s="408">
        <f t="shared" si="3"/>
        <v>0.0990215264187868</v>
      </c>
    </row>
    <row r="133" s="373" customFormat="1" ht="22" customHeight="1" spans="1:9">
      <c r="A133" s="352">
        <v>44873</v>
      </c>
      <c r="B133" s="352" t="s">
        <v>24</v>
      </c>
      <c r="C133" s="353" t="s">
        <v>138</v>
      </c>
      <c r="D133" s="353">
        <v>65</v>
      </c>
      <c r="E133" s="406">
        <v>0.08</v>
      </c>
      <c r="F133" s="361">
        <v>501.5</v>
      </c>
      <c r="G133" s="360">
        <v>106</v>
      </c>
      <c r="H133" s="400">
        <f t="shared" si="5"/>
        <v>96.4423076923077</v>
      </c>
      <c r="I133" s="408">
        <f t="shared" ref="I133:I148" si="6">(G133-H133)/H133</f>
        <v>0.0991026919242273</v>
      </c>
    </row>
    <row r="134" s="373" customFormat="1" ht="22" customHeight="1" spans="1:9">
      <c r="A134" s="352">
        <v>44875</v>
      </c>
      <c r="B134" s="352" t="s">
        <v>24</v>
      </c>
      <c r="C134" s="353" t="s">
        <v>138</v>
      </c>
      <c r="D134" s="353">
        <v>65</v>
      </c>
      <c r="E134" s="406">
        <v>0.08</v>
      </c>
      <c r="F134" s="361">
        <v>585</v>
      </c>
      <c r="G134" s="360">
        <v>122</v>
      </c>
      <c r="H134" s="400">
        <f t="shared" si="5"/>
        <v>112.5</v>
      </c>
      <c r="I134" s="408">
        <f t="shared" si="6"/>
        <v>0.0844444444444444</v>
      </c>
    </row>
    <row r="135" s="373" customFormat="1" ht="22" customHeight="1" spans="1:9">
      <c r="A135" s="352">
        <v>44876</v>
      </c>
      <c r="B135" s="352" t="s">
        <v>24</v>
      </c>
      <c r="C135" s="353" t="s">
        <v>138</v>
      </c>
      <c r="D135" s="353">
        <v>65</v>
      </c>
      <c r="E135" s="406">
        <v>0.08</v>
      </c>
      <c r="F135" s="361">
        <v>158</v>
      </c>
      <c r="G135" s="360">
        <v>35</v>
      </c>
      <c r="H135" s="400">
        <f t="shared" si="5"/>
        <v>30.3846153846154</v>
      </c>
      <c r="I135" s="408">
        <f t="shared" si="6"/>
        <v>0.151898734177215</v>
      </c>
    </row>
    <row r="136" s="373" customFormat="1" ht="22" customHeight="1" spans="1:9">
      <c r="A136" s="352">
        <v>44880</v>
      </c>
      <c r="B136" s="352" t="s">
        <v>24</v>
      </c>
      <c r="C136" s="353" t="s">
        <v>138</v>
      </c>
      <c r="D136" s="353">
        <v>65</v>
      </c>
      <c r="E136" s="406">
        <v>0.08</v>
      </c>
      <c r="F136" s="361">
        <v>471.5</v>
      </c>
      <c r="G136" s="360">
        <v>100</v>
      </c>
      <c r="H136" s="400">
        <f t="shared" si="5"/>
        <v>90.6730769230769</v>
      </c>
      <c r="I136" s="408">
        <f t="shared" si="6"/>
        <v>0.102863202545069</v>
      </c>
    </row>
    <row r="137" s="373" customFormat="1" ht="22" customHeight="1" spans="1:9">
      <c r="A137" s="352">
        <v>44881</v>
      </c>
      <c r="B137" s="352" t="s">
        <v>24</v>
      </c>
      <c r="C137" s="353" t="s">
        <v>138</v>
      </c>
      <c r="D137" s="353">
        <v>65</v>
      </c>
      <c r="E137" s="406">
        <v>0.08</v>
      </c>
      <c r="F137" s="361">
        <v>578.5</v>
      </c>
      <c r="G137" s="360">
        <v>116</v>
      </c>
      <c r="H137" s="400">
        <f t="shared" si="5"/>
        <v>111.25</v>
      </c>
      <c r="I137" s="408">
        <f t="shared" si="6"/>
        <v>0.0426966292134831</v>
      </c>
    </row>
    <row r="138" s="373" customFormat="1" ht="22" customHeight="1" spans="1:9">
      <c r="A138" s="352">
        <v>44882</v>
      </c>
      <c r="B138" s="352" t="s">
        <v>24</v>
      </c>
      <c r="C138" s="353" t="s">
        <v>138</v>
      </c>
      <c r="D138" s="353">
        <v>65</v>
      </c>
      <c r="E138" s="406">
        <v>0.08</v>
      </c>
      <c r="F138" s="361">
        <v>387</v>
      </c>
      <c r="G138" s="360">
        <v>81</v>
      </c>
      <c r="H138" s="400">
        <f t="shared" si="5"/>
        <v>74.4230769230769</v>
      </c>
      <c r="I138" s="408">
        <f t="shared" si="6"/>
        <v>0.0883720930232559</v>
      </c>
    </row>
    <row r="139" s="373" customFormat="1" ht="22" customHeight="1" spans="1:9">
      <c r="A139" s="352">
        <v>44886</v>
      </c>
      <c r="B139" s="352" t="s">
        <v>24</v>
      </c>
      <c r="C139" s="353" t="s">
        <v>138</v>
      </c>
      <c r="D139" s="353">
        <v>65</v>
      </c>
      <c r="E139" s="406">
        <v>0.08</v>
      </c>
      <c r="F139" s="361">
        <v>504.5</v>
      </c>
      <c r="G139" s="360">
        <v>107</v>
      </c>
      <c r="H139" s="400">
        <f t="shared" si="5"/>
        <v>97.0192307692308</v>
      </c>
      <c r="I139" s="408">
        <f t="shared" si="6"/>
        <v>0.102874132804757</v>
      </c>
    </row>
    <row r="140" s="373" customFormat="1" ht="22" customHeight="1" spans="1:9">
      <c r="A140" s="352">
        <v>44888</v>
      </c>
      <c r="B140" s="352" t="s">
        <v>24</v>
      </c>
      <c r="C140" s="353" t="s">
        <v>138</v>
      </c>
      <c r="D140" s="353">
        <v>65</v>
      </c>
      <c r="E140" s="406">
        <v>0.08</v>
      </c>
      <c r="F140" s="361">
        <v>385.5</v>
      </c>
      <c r="G140" s="360">
        <v>81</v>
      </c>
      <c r="H140" s="400">
        <f t="shared" si="5"/>
        <v>74.1346153846154</v>
      </c>
      <c r="I140" s="408">
        <f t="shared" si="6"/>
        <v>0.0926070038910505</v>
      </c>
    </row>
    <row r="141" s="373" customFormat="1" ht="22" customHeight="1" spans="1:9">
      <c r="A141" s="352">
        <v>44893</v>
      </c>
      <c r="B141" s="352" t="s">
        <v>24</v>
      </c>
      <c r="C141" s="353" t="s">
        <v>138</v>
      </c>
      <c r="D141" s="353">
        <v>65</v>
      </c>
      <c r="E141" s="406">
        <v>0.08</v>
      </c>
      <c r="F141" s="361">
        <v>2335.5</v>
      </c>
      <c r="G141" s="360">
        <v>492</v>
      </c>
      <c r="H141" s="400">
        <f t="shared" si="5"/>
        <v>449.134615384615</v>
      </c>
      <c r="I141" s="408">
        <f t="shared" si="6"/>
        <v>0.0954399486191394</v>
      </c>
    </row>
    <row r="142" s="373" customFormat="1" ht="22" customHeight="1" spans="1:9">
      <c r="A142" s="352">
        <v>44896</v>
      </c>
      <c r="B142" s="352" t="s">
        <v>24</v>
      </c>
      <c r="C142" s="353" t="s">
        <v>138</v>
      </c>
      <c r="D142" s="353">
        <v>65</v>
      </c>
      <c r="E142" s="406">
        <v>0.08</v>
      </c>
      <c r="F142" s="361">
        <v>325</v>
      </c>
      <c r="G142" s="360">
        <v>66</v>
      </c>
      <c r="H142" s="400">
        <f t="shared" si="5"/>
        <v>62.5</v>
      </c>
      <c r="I142" s="408">
        <f t="shared" si="6"/>
        <v>0.056</v>
      </c>
    </row>
    <row r="143" s="373" customFormat="1" ht="22" customHeight="1" spans="1:9">
      <c r="A143" s="352">
        <v>44901</v>
      </c>
      <c r="B143" s="352" t="s">
        <v>24</v>
      </c>
      <c r="C143" s="353" t="s">
        <v>138</v>
      </c>
      <c r="D143" s="353">
        <v>65</v>
      </c>
      <c r="E143" s="406">
        <v>0.08</v>
      </c>
      <c r="F143" s="361">
        <v>623.5</v>
      </c>
      <c r="G143" s="360">
        <v>133</v>
      </c>
      <c r="H143" s="400">
        <f t="shared" si="5"/>
        <v>119.903846153846</v>
      </c>
      <c r="I143" s="408">
        <f t="shared" si="6"/>
        <v>0.109222133119487</v>
      </c>
    </row>
    <row r="144" s="373" customFormat="1" ht="22" customHeight="1" spans="1:9">
      <c r="A144" s="352">
        <v>44903</v>
      </c>
      <c r="B144" s="352" t="s">
        <v>24</v>
      </c>
      <c r="C144" s="353" t="s">
        <v>138</v>
      </c>
      <c r="D144" s="353">
        <v>65</v>
      </c>
      <c r="E144" s="406">
        <v>0.08</v>
      </c>
      <c r="F144" s="361">
        <v>257</v>
      </c>
      <c r="G144" s="360">
        <v>53</v>
      </c>
      <c r="H144" s="400">
        <f t="shared" si="5"/>
        <v>49.4230769230769</v>
      </c>
      <c r="I144" s="408">
        <f t="shared" si="6"/>
        <v>0.0723735408560312</v>
      </c>
    </row>
    <row r="145" s="373" customFormat="1" ht="22" customHeight="1" spans="1:9">
      <c r="A145" s="352">
        <v>44905</v>
      </c>
      <c r="B145" s="352" t="s">
        <v>24</v>
      </c>
      <c r="C145" s="353" t="s">
        <v>138</v>
      </c>
      <c r="D145" s="353">
        <v>65</v>
      </c>
      <c r="E145" s="406">
        <v>0.08</v>
      </c>
      <c r="F145" s="361">
        <v>766</v>
      </c>
      <c r="G145" s="360">
        <v>159</v>
      </c>
      <c r="H145" s="400">
        <f t="shared" si="5"/>
        <v>147.307692307692</v>
      </c>
      <c r="I145" s="408">
        <f t="shared" si="6"/>
        <v>0.0793733681462142</v>
      </c>
    </row>
    <row r="146" s="373" customFormat="1" ht="22" customHeight="1" spans="1:9">
      <c r="A146" s="352">
        <v>44925</v>
      </c>
      <c r="B146" s="352" t="s">
        <v>24</v>
      </c>
      <c r="C146" s="353" t="s">
        <v>138</v>
      </c>
      <c r="D146" s="353">
        <v>65</v>
      </c>
      <c r="E146" s="406">
        <v>0.08</v>
      </c>
      <c r="F146" s="361">
        <v>806</v>
      </c>
      <c r="G146" s="360">
        <v>169</v>
      </c>
      <c r="H146" s="400">
        <f t="shared" si="5"/>
        <v>155</v>
      </c>
      <c r="I146" s="408">
        <f t="shared" si="6"/>
        <v>0.0903225806451613</v>
      </c>
    </row>
    <row r="147" s="373" customFormat="1" ht="22" customHeight="1" spans="1:9">
      <c r="A147" s="352">
        <v>44926</v>
      </c>
      <c r="B147" s="352" t="s">
        <v>24</v>
      </c>
      <c r="C147" s="353" t="s">
        <v>138</v>
      </c>
      <c r="D147" s="353">
        <v>65</v>
      </c>
      <c r="E147" s="406">
        <v>0.08</v>
      </c>
      <c r="F147" s="361">
        <v>487</v>
      </c>
      <c r="G147" s="360">
        <v>100</v>
      </c>
      <c r="H147" s="400">
        <f t="shared" si="5"/>
        <v>93.6538461538461</v>
      </c>
      <c r="I147" s="408">
        <f t="shared" si="6"/>
        <v>0.0677618069815196</v>
      </c>
    </row>
    <row r="148" s="373" customFormat="1" ht="22" customHeight="1" spans="1:9">
      <c r="A148" s="401" t="s">
        <v>139</v>
      </c>
      <c r="B148" s="365"/>
      <c r="C148" s="365"/>
      <c r="D148" s="23">
        <v>65</v>
      </c>
      <c r="E148" s="402">
        <v>0.08</v>
      </c>
      <c r="F148" s="368">
        <f t="shared" ref="F148:H148" si="7">SUM(F125:F147)</f>
        <v>20056</v>
      </c>
      <c r="G148" s="403">
        <f t="shared" si="7"/>
        <v>4213</v>
      </c>
      <c r="H148" s="403">
        <f t="shared" si="7"/>
        <v>3856.92307692308</v>
      </c>
      <c r="I148" s="409">
        <f t="shared" si="6"/>
        <v>0.0923214998005584</v>
      </c>
    </row>
    <row r="149" s="373" customFormat="1" ht="22" customHeight="1" spans="1:9">
      <c r="A149" s="410" t="s">
        <v>126</v>
      </c>
      <c r="B149" s="411"/>
      <c r="C149" s="411"/>
      <c r="D149" s="411"/>
      <c r="E149" s="412"/>
      <c r="F149" s="413"/>
      <c r="G149" s="366">
        <f>SUM(G124,G53,G13,G148)</f>
        <v>79906</v>
      </c>
      <c r="H149" s="366"/>
      <c r="I149" s="408"/>
    </row>
  </sheetData>
  <autoFilter xmlns:etc="http://www.wps.cn/officeDocument/2017/etCustomData" ref="A4:XFD149" etc:filterBottomFollowUsedRange="0">
    <extLst/>
  </autoFilter>
  <mergeCells count="14">
    <mergeCell ref="A1:I1"/>
    <mergeCell ref="A2:I2"/>
    <mergeCell ref="A13:C13"/>
    <mergeCell ref="A53:C53"/>
    <mergeCell ref="A124:C124"/>
    <mergeCell ref="A148:C148"/>
    <mergeCell ref="A149:F149"/>
    <mergeCell ref="A3:A4"/>
    <mergeCell ref="B3:B4"/>
    <mergeCell ref="C3:C4"/>
    <mergeCell ref="D3:D4"/>
    <mergeCell ref="G3:G4"/>
    <mergeCell ref="H3:H4"/>
    <mergeCell ref="I3:I4"/>
  </mergeCells>
  <pageMargins left="0.55" right="0.471527777777778" top="0.511805555555556" bottom="0.354166666666667" header="0.393055555555556" footer="0.511805555555556"/>
  <pageSetup paperSize="9" scale="88" fitToHeight="0" orientation="portrait"/>
  <headerFooter/>
  <ignoredErrors>
    <ignoredError sqref="H12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K66"/>
  <sheetViews>
    <sheetView view="pageBreakPreview" zoomScaleNormal="100" topLeftCell="A59" workbookViewId="0">
      <selection activeCell="D66" sqref="D66:K66"/>
    </sheetView>
  </sheetViews>
  <sheetFormatPr defaultColWidth="9" defaultRowHeight="17.15" customHeight="1"/>
  <cols>
    <col min="1" max="1" width="9" style="330" customWidth="1"/>
    <col min="2" max="2" width="11.7" style="330" customWidth="1"/>
    <col min="3" max="3" width="10.5833333333333" style="331" customWidth="1"/>
    <col min="4" max="4" width="11" style="332" customWidth="1"/>
    <col min="5" max="5" width="11.75" style="333" customWidth="1"/>
    <col min="6" max="6" width="13.0666666666667" style="333" customWidth="1"/>
    <col min="7" max="7" width="12.3333333333333" style="334" customWidth="1"/>
    <col min="8" max="8" width="10.0833333333333" style="335" customWidth="1"/>
    <col min="9" max="9" width="13.25" style="333" customWidth="1"/>
    <col min="10" max="10" width="12" style="333" customWidth="1"/>
    <col min="11" max="11" width="9.25" style="331" customWidth="1"/>
    <col min="12" max="16384" width="9" style="331"/>
  </cols>
  <sheetData>
    <row r="1" s="303" customFormat="1" ht="20.15" customHeight="1" spans="1:11">
      <c r="A1" s="308" t="s">
        <v>140</v>
      </c>
      <c r="B1" s="308"/>
      <c r="C1" s="308"/>
      <c r="D1" s="336"/>
      <c r="E1" s="318"/>
      <c r="F1" s="318"/>
      <c r="G1" s="337"/>
      <c r="H1" s="338"/>
      <c r="I1" s="318"/>
      <c r="J1" s="318"/>
      <c r="K1" s="308"/>
    </row>
    <row r="2" ht="21" customHeight="1" spans="1:11">
      <c r="A2" s="339" t="s">
        <v>141</v>
      </c>
      <c r="B2" s="339"/>
      <c r="C2" s="339"/>
      <c r="D2" s="340"/>
      <c r="E2" s="341"/>
      <c r="F2" s="341"/>
      <c r="G2" s="342"/>
      <c r="H2" s="343"/>
      <c r="I2" s="341"/>
      <c r="J2" s="341"/>
      <c r="K2" s="339"/>
    </row>
    <row r="3" ht="21" customHeight="1" spans="1:11">
      <c r="A3" s="344" t="s">
        <v>97</v>
      </c>
      <c r="B3" s="344" t="s">
        <v>67</v>
      </c>
      <c r="C3" s="345" t="s">
        <v>142</v>
      </c>
      <c r="D3" s="346" t="s">
        <v>143</v>
      </c>
      <c r="E3" s="347"/>
      <c r="F3" s="348" t="s">
        <v>144</v>
      </c>
      <c r="G3" s="347" t="s">
        <v>145</v>
      </c>
      <c r="H3" s="349" t="s">
        <v>146</v>
      </c>
      <c r="I3" s="348" t="s">
        <v>147</v>
      </c>
      <c r="J3" s="348" t="s">
        <v>148</v>
      </c>
      <c r="K3" s="362" t="s">
        <v>149</v>
      </c>
    </row>
    <row r="4" ht="21" customHeight="1" spans="1:11">
      <c r="A4" s="344"/>
      <c r="B4" s="344" t="s">
        <v>113</v>
      </c>
      <c r="C4" s="345"/>
      <c r="D4" s="350" t="s">
        <v>150</v>
      </c>
      <c r="E4" s="351" t="s">
        <v>151</v>
      </c>
      <c r="F4" s="347" t="s">
        <v>151</v>
      </c>
      <c r="G4" s="347"/>
      <c r="H4" s="349"/>
      <c r="I4" s="348"/>
      <c r="J4" s="348"/>
      <c r="K4" s="362"/>
    </row>
    <row r="5" s="329" customFormat="1" ht="21" customHeight="1" spans="1:11">
      <c r="A5" s="352">
        <v>44841</v>
      </c>
      <c r="B5" s="353" t="s">
        <v>13</v>
      </c>
      <c r="C5" s="353" t="s">
        <v>80</v>
      </c>
      <c r="D5" s="354">
        <v>111</v>
      </c>
      <c r="E5" s="355">
        <v>1118</v>
      </c>
      <c r="F5" s="355">
        <v>1125.5</v>
      </c>
      <c r="G5" s="356">
        <f>E5-F5</f>
        <v>-7.5</v>
      </c>
      <c r="H5" s="357">
        <f>G5/E5</f>
        <v>-0.00670840787119857</v>
      </c>
      <c r="I5" s="355">
        <v>376</v>
      </c>
      <c r="J5" s="355">
        <v>259</v>
      </c>
      <c r="K5" s="363">
        <f>I5/J5</f>
        <v>1.45173745173745</v>
      </c>
    </row>
    <row r="6" s="329" customFormat="1" ht="21" customHeight="1" spans="1:11">
      <c r="A6" s="352">
        <v>44862</v>
      </c>
      <c r="B6" s="353" t="s">
        <v>13</v>
      </c>
      <c r="C6" s="353" t="s">
        <v>80</v>
      </c>
      <c r="D6" s="354">
        <v>296</v>
      </c>
      <c r="E6" s="355">
        <v>2954</v>
      </c>
      <c r="F6" s="355">
        <v>2973.5</v>
      </c>
      <c r="G6" s="356">
        <f>E6-F6</f>
        <v>-19.5</v>
      </c>
      <c r="H6" s="357">
        <f>G6/E6</f>
        <v>-0.00660121868652674</v>
      </c>
      <c r="I6" s="355">
        <v>1012</v>
      </c>
      <c r="J6" s="355">
        <v>640.5</v>
      </c>
      <c r="K6" s="363">
        <f>I6/J6</f>
        <v>1.5800156128025</v>
      </c>
    </row>
    <row r="7" s="329" customFormat="1" ht="21" customHeight="1" spans="1:11">
      <c r="A7" s="352">
        <v>44850</v>
      </c>
      <c r="B7" s="353" t="s">
        <v>13</v>
      </c>
      <c r="C7" s="353" t="s">
        <v>83</v>
      </c>
      <c r="D7" s="358">
        <v>164</v>
      </c>
      <c r="E7" s="359">
        <v>2255.5</v>
      </c>
      <c r="F7" s="355">
        <v>2250.5</v>
      </c>
      <c r="G7" s="356">
        <f t="shared" ref="G7:G66" si="0">E7-F7</f>
        <v>5</v>
      </c>
      <c r="H7" s="357">
        <f t="shared" ref="H7:H66" si="1">G7/E7</f>
        <v>0.00221680336954112</v>
      </c>
      <c r="I7" s="355">
        <v>888.5</v>
      </c>
      <c r="J7" s="355">
        <v>522</v>
      </c>
      <c r="K7" s="363">
        <f t="shared" ref="K7:K66" si="2">I7/J7</f>
        <v>1.70210727969349</v>
      </c>
    </row>
    <row r="8" s="329" customFormat="1" ht="21" customHeight="1" spans="1:11">
      <c r="A8" s="352">
        <v>44863</v>
      </c>
      <c r="B8" s="353" t="s">
        <v>13</v>
      </c>
      <c r="C8" s="353" t="s">
        <v>83</v>
      </c>
      <c r="D8" s="354">
        <v>280</v>
      </c>
      <c r="E8" s="355">
        <v>3883.5</v>
      </c>
      <c r="F8" s="355">
        <v>3904</v>
      </c>
      <c r="G8" s="356">
        <f t="shared" si="0"/>
        <v>-20.5</v>
      </c>
      <c r="H8" s="357">
        <f t="shared" si="1"/>
        <v>-0.00527874340157075</v>
      </c>
      <c r="I8" s="355">
        <v>1538</v>
      </c>
      <c r="J8" s="355">
        <v>895</v>
      </c>
      <c r="K8" s="363">
        <f t="shared" si="2"/>
        <v>1.71843575418994</v>
      </c>
    </row>
    <row r="9" s="329" customFormat="1" ht="21" customHeight="1" spans="1:11">
      <c r="A9" s="352">
        <v>44838</v>
      </c>
      <c r="B9" s="353" t="s">
        <v>13</v>
      </c>
      <c r="C9" s="353" t="s">
        <v>86</v>
      </c>
      <c r="D9" s="354">
        <v>132</v>
      </c>
      <c r="E9" s="355">
        <v>2655</v>
      </c>
      <c r="F9" s="355">
        <v>2654</v>
      </c>
      <c r="G9" s="356">
        <f t="shared" si="0"/>
        <v>1</v>
      </c>
      <c r="H9" s="357">
        <f t="shared" si="1"/>
        <v>0.000376647834274953</v>
      </c>
      <c r="I9" s="355">
        <v>1121</v>
      </c>
      <c r="J9" s="355">
        <v>639</v>
      </c>
      <c r="K9" s="363">
        <f t="shared" si="2"/>
        <v>1.75430359937402</v>
      </c>
    </row>
    <row r="10" s="329" customFormat="1" ht="21" customHeight="1" spans="1:11">
      <c r="A10" s="352">
        <v>44846</v>
      </c>
      <c r="B10" s="353" t="s">
        <v>13</v>
      </c>
      <c r="C10" s="353" t="s">
        <v>86</v>
      </c>
      <c r="D10" s="354">
        <v>270</v>
      </c>
      <c r="E10" s="355">
        <v>5513</v>
      </c>
      <c r="F10" s="355">
        <v>5492</v>
      </c>
      <c r="G10" s="356">
        <f t="shared" si="0"/>
        <v>21</v>
      </c>
      <c r="H10" s="357">
        <f t="shared" si="1"/>
        <v>0.0038091783058226</v>
      </c>
      <c r="I10" s="355">
        <v>2323</v>
      </c>
      <c r="J10" s="355">
        <v>1319</v>
      </c>
      <c r="K10" s="363">
        <f t="shared" si="2"/>
        <v>1.76118271417741</v>
      </c>
    </row>
    <row r="11" s="329" customFormat="1" ht="21" customHeight="1" spans="1:11">
      <c r="A11" s="352">
        <v>44849</v>
      </c>
      <c r="B11" s="353" t="s">
        <v>13</v>
      </c>
      <c r="C11" s="353" t="s">
        <v>86</v>
      </c>
      <c r="D11" s="354">
        <v>242</v>
      </c>
      <c r="E11" s="355">
        <v>4944.5</v>
      </c>
      <c r="F11" s="355">
        <v>4903.5</v>
      </c>
      <c r="G11" s="356">
        <f t="shared" si="0"/>
        <v>41</v>
      </c>
      <c r="H11" s="357">
        <f t="shared" si="1"/>
        <v>0.00829204166245323</v>
      </c>
      <c r="I11" s="355">
        <v>2042</v>
      </c>
      <c r="J11" s="355">
        <v>1179</v>
      </c>
      <c r="K11" s="363">
        <f t="shared" si="2"/>
        <v>1.73197625106022</v>
      </c>
    </row>
    <row r="12" s="329" customFormat="1" ht="21" customHeight="1" spans="1:11">
      <c r="A12" s="352">
        <v>44853</v>
      </c>
      <c r="B12" s="353" t="s">
        <v>13</v>
      </c>
      <c r="C12" s="353" t="s">
        <v>86</v>
      </c>
      <c r="D12" s="354">
        <v>352</v>
      </c>
      <c r="E12" s="355">
        <v>7278</v>
      </c>
      <c r="F12" s="355">
        <v>7233.5</v>
      </c>
      <c r="G12" s="356">
        <f t="shared" si="0"/>
        <v>44.5</v>
      </c>
      <c r="H12" s="357">
        <f t="shared" si="1"/>
        <v>0.00611431712008794</v>
      </c>
      <c r="I12" s="355">
        <v>3075.5</v>
      </c>
      <c r="J12" s="355">
        <v>1725</v>
      </c>
      <c r="K12" s="363">
        <f t="shared" si="2"/>
        <v>1.78289855072464</v>
      </c>
    </row>
    <row r="13" s="329" customFormat="1" ht="21" customHeight="1" spans="1:11">
      <c r="A13" s="352">
        <v>44858</v>
      </c>
      <c r="B13" s="353" t="s">
        <v>13</v>
      </c>
      <c r="C13" s="353" t="s">
        <v>86</v>
      </c>
      <c r="D13" s="354">
        <v>706</v>
      </c>
      <c r="E13" s="355">
        <v>14465</v>
      </c>
      <c r="F13" s="355">
        <v>14503</v>
      </c>
      <c r="G13" s="356">
        <f t="shared" si="0"/>
        <v>-38</v>
      </c>
      <c r="H13" s="357">
        <f t="shared" si="1"/>
        <v>-0.00262703076391289</v>
      </c>
      <c r="I13" s="355">
        <v>6105.5</v>
      </c>
      <c r="J13" s="355">
        <v>3496.5</v>
      </c>
      <c r="K13" s="363">
        <f t="shared" si="2"/>
        <v>1.74617474617475</v>
      </c>
    </row>
    <row r="14" s="329" customFormat="1" ht="21" customHeight="1" spans="1:11">
      <c r="A14" s="352">
        <v>44860</v>
      </c>
      <c r="B14" s="353" t="s">
        <v>13</v>
      </c>
      <c r="C14" s="353" t="s">
        <v>86</v>
      </c>
      <c r="D14" s="354">
        <v>360</v>
      </c>
      <c r="E14" s="355">
        <v>7250</v>
      </c>
      <c r="F14" s="355">
        <v>7287</v>
      </c>
      <c r="G14" s="356">
        <f t="shared" si="0"/>
        <v>-37</v>
      </c>
      <c r="H14" s="357">
        <f t="shared" si="1"/>
        <v>-0.00510344827586207</v>
      </c>
      <c r="I14" s="355">
        <v>3072</v>
      </c>
      <c r="J14" s="355">
        <v>1770</v>
      </c>
      <c r="K14" s="363">
        <f t="shared" si="2"/>
        <v>1.73559322033898</v>
      </c>
    </row>
    <row r="15" s="329" customFormat="1" ht="21" customHeight="1" spans="1:11">
      <c r="A15" s="352">
        <v>44862</v>
      </c>
      <c r="B15" s="353" t="s">
        <v>13</v>
      </c>
      <c r="C15" s="353" t="s">
        <v>86</v>
      </c>
      <c r="D15" s="354">
        <v>162</v>
      </c>
      <c r="E15" s="355">
        <v>3321.5</v>
      </c>
      <c r="F15" s="355">
        <v>3345</v>
      </c>
      <c r="G15" s="356">
        <f t="shared" si="0"/>
        <v>-23.5</v>
      </c>
      <c r="H15" s="357">
        <f t="shared" si="1"/>
        <v>-0.00707511666415776</v>
      </c>
      <c r="I15" s="355">
        <v>1389.5</v>
      </c>
      <c r="J15" s="355">
        <v>818.5</v>
      </c>
      <c r="K15" s="363">
        <f t="shared" si="2"/>
        <v>1.69761759315822</v>
      </c>
    </row>
    <row r="16" s="329" customFormat="1" ht="21" customHeight="1" spans="1:11">
      <c r="A16" s="352">
        <v>44839</v>
      </c>
      <c r="B16" s="353" t="s">
        <v>17</v>
      </c>
      <c r="C16" s="353" t="s">
        <v>88</v>
      </c>
      <c r="D16" s="354">
        <v>150</v>
      </c>
      <c r="E16" s="355">
        <v>4168</v>
      </c>
      <c r="F16" s="355">
        <v>4188</v>
      </c>
      <c r="G16" s="356">
        <f t="shared" si="0"/>
        <v>-20</v>
      </c>
      <c r="H16" s="357">
        <f t="shared" si="1"/>
        <v>-0.00479846449136276</v>
      </c>
      <c r="I16" s="355">
        <v>1740</v>
      </c>
      <c r="J16" s="355">
        <v>932</v>
      </c>
      <c r="K16" s="363">
        <f t="shared" si="2"/>
        <v>1.86695278969957</v>
      </c>
    </row>
    <row r="17" s="329" customFormat="1" ht="21" customHeight="1" spans="1:11">
      <c r="A17" s="352">
        <v>44851</v>
      </c>
      <c r="B17" s="353" t="s">
        <v>17</v>
      </c>
      <c r="C17" s="353" t="s">
        <v>88</v>
      </c>
      <c r="D17" s="354">
        <v>216</v>
      </c>
      <c r="E17" s="355">
        <v>6014.5</v>
      </c>
      <c r="F17" s="355">
        <v>6046.5</v>
      </c>
      <c r="G17" s="356">
        <f t="shared" si="0"/>
        <v>-32</v>
      </c>
      <c r="H17" s="357">
        <f t="shared" si="1"/>
        <v>-0.00532047551749938</v>
      </c>
      <c r="I17" s="355">
        <v>2502</v>
      </c>
      <c r="J17" s="355">
        <v>1373.5</v>
      </c>
      <c r="K17" s="363">
        <f t="shared" si="2"/>
        <v>1.82162358937022</v>
      </c>
    </row>
    <row r="18" s="329" customFormat="1" ht="21" customHeight="1" spans="1:11">
      <c r="A18" s="352">
        <v>44857</v>
      </c>
      <c r="B18" s="353" t="s">
        <v>17</v>
      </c>
      <c r="C18" s="353" t="s">
        <v>88</v>
      </c>
      <c r="D18" s="354">
        <v>356</v>
      </c>
      <c r="E18" s="355">
        <v>9948</v>
      </c>
      <c r="F18" s="355">
        <v>10007.5</v>
      </c>
      <c r="G18" s="356">
        <f t="shared" si="0"/>
        <v>-59.5</v>
      </c>
      <c r="H18" s="357">
        <f t="shared" si="1"/>
        <v>-0.00598110172899075</v>
      </c>
      <c r="I18" s="355">
        <v>4204.5</v>
      </c>
      <c r="J18" s="355">
        <v>2237</v>
      </c>
      <c r="K18" s="363">
        <f t="shared" si="2"/>
        <v>1.87952615109522</v>
      </c>
    </row>
    <row r="19" s="329" customFormat="1" ht="21" customHeight="1" spans="1:11">
      <c r="A19" s="352">
        <v>44861</v>
      </c>
      <c r="B19" s="353" t="s">
        <v>17</v>
      </c>
      <c r="C19" s="353" t="s">
        <v>88</v>
      </c>
      <c r="D19" s="354">
        <v>191</v>
      </c>
      <c r="E19" s="355">
        <v>5386</v>
      </c>
      <c r="F19" s="355">
        <v>5387.5</v>
      </c>
      <c r="G19" s="356">
        <f t="shared" si="0"/>
        <v>-1.5</v>
      </c>
      <c r="H19" s="357">
        <f t="shared" si="1"/>
        <v>-0.000278499814333457</v>
      </c>
      <c r="I19" s="355">
        <v>2280.5</v>
      </c>
      <c r="J19" s="355">
        <v>1210.5</v>
      </c>
      <c r="K19" s="363">
        <f t="shared" si="2"/>
        <v>1.88393225939694</v>
      </c>
    </row>
    <row r="20" s="329" customFormat="1" ht="21" customHeight="1" spans="1:11">
      <c r="A20" s="352">
        <v>44865</v>
      </c>
      <c r="B20" s="353" t="s">
        <v>17</v>
      </c>
      <c r="C20" s="353" t="s">
        <v>88</v>
      </c>
      <c r="D20" s="354">
        <v>144</v>
      </c>
      <c r="E20" s="355">
        <v>4009</v>
      </c>
      <c r="F20" s="355">
        <v>4037</v>
      </c>
      <c r="G20" s="356">
        <f t="shared" si="0"/>
        <v>-28</v>
      </c>
      <c r="H20" s="357">
        <f t="shared" si="1"/>
        <v>-0.00698428535794462</v>
      </c>
      <c r="I20" s="355">
        <v>1680.5</v>
      </c>
      <c r="J20" s="355">
        <v>901.5</v>
      </c>
      <c r="K20" s="363">
        <f t="shared" si="2"/>
        <v>1.86411536328342</v>
      </c>
    </row>
    <row r="21" s="329" customFormat="1" ht="21" customHeight="1" spans="1:11">
      <c r="A21" s="352">
        <v>44841</v>
      </c>
      <c r="B21" s="353" t="s">
        <v>17</v>
      </c>
      <c r="C21" s="353" t="s">
        <v>90</v>
      </c>
      <c r="D21" s="354">
        <v>113</v>
      </c>
      <c r="E21" s="355">
        <v>4566</v>
      </c>
      <c r="F21" s="355">
        <v>4530</v>
      </c>
      <c r="G21" s="356">
        <f t="shared" si="0"/>
        <v>36</v>
      </c>
      <c r="H21" s="357">
        <f t="shared" si="1"/>
        <v>0.00788436268068331</v>
      </c>
      <c r="I21" s="355">
        <v>2087</v>
      </c>
      <c r="J21" s="355">
        <v>939</v>
      </c>
      <c r="K21" s="363">
        <f t="shared" si="2"/>
        <v>2.22257720979766</v>
      </c>
    </row>
    <row r="22" s="329" customFormat="1" ht="21" customHeight="1" spans="1:11">
      <c r="A22" s="352">
        <v>44847</v>
      </c>
      <c r="B22" s="353" t="s">
        <v>17</v>
      </c>
      <c r="C22" s="353" t="s">
        <v>90</v>
      </c>
      <c r="D22" s="354">
        <v>155</v>
      </c>
      <c r="E22" s="355">
        <v>6264</v>
      </c>
      <c r="F22" s="355">
        <v>6210.5</v>
      </c>
      <c r="G22" s="356">
        <f t="shared" si="0"/>
        <v>53.5</v>
      </c>
      <c r="H22" s="357">
        <f t="shared" si="1"/>
        <v>0.00854086845466156</v>
      </c>
      <c r="I22" s="355">
        <v>2853</v>
      </c>
      <c r="J22" s="355">
        <v>1269</v>
      </c>
      <c r="K22" s="363">
        <f t="shared" si="2"/>
        <v>2.24822695035461</v>
      </c>
    </row>
    <row r="23" s="329" customFormat="1" ht="21" customHeight="1" spans="1:11">
      <c r="A23" s="352">
        <v>44852</v>
      </c>
      <c r="B23" s="353" t="s">
        <v>17</v>
      </c>
      <c r="C23" s="353" t="s">
        <v>90</v>
      </c>
      <c r="D23" s="354">
        <v>160</v>
      </c>
      <c r="E23" s="355">
        <v>6484.5</v>
      </c>
      <c r="F23" s="355">
        <v>6524</v>
      </c>
      <c r="G23" s="356">
        <f t="shared" si="0"/>
        <v>-39.5</v>
      </c>
      <c r="H23" s="357">
        <f t="shared" si="1"/>
        <v>-0.00609144883954044</v>
      </c>
      <c r="I23" s="356">
        <v>2997</v>
      </c>
      <c r="J23" s="356">
        <v>1336.5</v>
      </c>
      <c r="K23" s="363">
        <f t="shared" si="2"/>
        <v>2.24242424242424</v>
      </c>
    </row>
    <row r="24" s="329" customFormat="1" ht="21" customHeight="1" spans="1:11">
      <c r="A24" s="352">
        <v>44855</v>
      </c>
      <c r="B24" s="353" t="s">
        <v>17</v>
      </c>
      <c r="C24" s="353" t="s">
        <v>90</v>
      </c>
      <c r="D24" s="354">
        <v>190</v>
      </c>
      <c r="E24" s="355">
        <v>7415</v>
      </c>
      <c r="F24" s="355">
        <v>7483</v>
      </c>
      <c r="G24" s="356">
        <f t="shared" si="0"/>
        <v>-68</v>
      </c>
      <c r="H24" s="357">
        <f t="shared" si="1"/>
        <v>-0.00917060013486177</v>
      </c>
      <c r="I24" s="355">
        <v>3504.5</v>
      </c>
      <c r="J24" s="355">
        <v>1528</v>
      </c>
      <c r="K24" s="363">
        <f t="shared" si="2"/>
        <v>2.29352094240838</v>
      </c>
    </row>
    <row r="25" s="329" customFormat="1" ht="21" customHeight="1" spans="1:11">
      <c r="A25" s="352">
        <v>44856</v>
      </c>
      <c r="B25" s="353" t="s">
        <v>17</v>
      </c>
      <c r="C25" s="353" t="s">
        <v>90</v>
      </c>
      <c r="D25" s="354">
        <v>570</v>
      </c>
      <c r="E25" s="355">
        <v>22418</v>
      </c>
      <c r="F25" s="355">
        <v>22553.5</v>
      </c>
      <c r="G25" s="356">
        <f t="shared" si="0"/>
        <v>-135.5</v>
      </c>
      <c r="H25" s="357">
        <f t="shared" si="1"/>
        <v>-0.00604425015612454</v>
      </c>
      <c r="I25" s="355">
        <v>10590.5</v>
      </c>
      <c r="J25" s="355">
        <v>4684.5</v>
      </c>
      <c r="K25" s="363">
        <f t="shared" si="2"/>
        <v>2.26075354893799</v>
      </c>
    </row>
    <row r="26" s="329" customFormat="1" ht="21" customHeight="1" spans="1:11">
      <c r="A26" s="352">
        <v>44860</v>
      </c>
      <c r="B26" s="353" t="s">
        <v>17</v>
      </c>
      <c r="C26" s="353" t="s">
        <v>90</v>
      </c>
      <c r="D26" s="354">
        <v>219</v>
      </c>
      <c r="E26" s="355">
        <v>8840.5</v>
      </c>
      <c r="F26" s="355">
        <v>8867</v>
      </c>
      <c r="G26" s="356">
        <f t="shared" si="0"/>
        <v>-26.5</v>
      </c>
      <c r="H26" s="357">
        <f t="shared" si="1"/>
        <v>-0.00299756801085911</v>
      </c>
      <c r="I26" s="355">
        <v>4081.5</v>
      </c>
      <c r="J26" s="355">
        <v>1841.5</v>
      </c>
      <c r="K26" s="363">
        <f t="shared" si="2"/>
        <v>2.21639967417866</v>
      </c>
    </row>
    <row r="27" s="329" customFormat="1" ht="21" customHeight="1" spans="1:11">
      <c r="A27" s="352">
        <v>44861</v>
      </c>
      <c r="B27" s="353" t="s">
        <v>17</v>
      </c>
      <c r="C27" s="353" t="s">
        <v>90</v>
      </c>
      <c r="D27" s="354">
        <v>127</v>
      </c>
      <c r="E27" s="355">
        <v>5087</v>
      </c>
      <c r="F27" s="355">
        <v>5124</v>
      </c>
      <c r="G27" s="356">
        <f t="shared" si="0"/>
        <v>-37</v>
      </c>
      <c r="H27" s="357">
        <f t="shared" si="1"/>
        <v>-0.00727344210733242</v>
      </c>
      <c r="I27" s="355">
        <v>2334.5</v>
      </c>
      <c r="J27" s="355">
        <v>1087</v>
      </c>
      <c r="K27" s="363">
        <f t="shared" si="2"/>
        <v>2.14765409383625</v>
      </c>
    </row>
    <row r="28" s="329" customFormat="1" ht="21" customHeight="1" spans="1:11">
      <c r="A28" s="352">
        <v>44864</v>
      </c>
      <c r="B28" s="353" t="s">
        <v>17</v>
      </c>
      <c r="C28" s="353" t="s">
        <v>90</v>
      </c>
      <c r="D28" s="354">
        <v>101</v>
      </c>
      <c r="E28" s="355">
        <v>4039</v>
      </c>
      <c r="F28" s="355">
        <v>4054.5</v>
      </c>
      <c r="G28" s="356">
        <f t="shared" si="0"/>
        <v>-15.5</v>
      </c>
      <c r="H28" s="357">
        <f t="shared" si="1"/>
        <v>-0.0038375835602872</v>
      </c>
      <c r="I28" s="355">
        <v>1856</v>
      </c>
      <c r="J28" s="355">
        <v>849</v>
      </c>
      <c r="K28" s="363">
        <f t="shared" si="2"/>
        <v>2.18610129564193</v>
      </c>
    </row>
    <row r="29" s="329" customFormat="1" ht="21" customHeight="1" spans="1:11">
      <c r="A29" s="352">
        <v>44838</v>
      </c>
      <c r="B29" s="353" t="s">
        <v>17</v>
      </c>
      <c r="C29" s="353" t="s">
        <v>152</v>
      </c>
      <c r="D29" s="354">
        <v>120</v>
      </c>
      <c r="E29" s="355">
        <v>7191.5</v>
      </c>
      <c r="F29" s="355">
        <v>7178.5</v>
      </c>
      <c r="G29" s="356">
        <f t="shared" si="0"/>
        <v>13</v>
      </c>
      <c r="H29" s="357">
        <f t="shared" si="1"/>
        <v>0.00180768963359522</v>
      </c>
      <c r="I29" s="355">
        <v>3303.5</v>
      </c>
      <c r="J29" s="355">
        <v>1559</v>
      </c>
      <c r="K29" s="363">
        <f t="shared" si="2"/>
        <v>2.11898652982681</v>
      </c>
    </row>
    <row r="30" s="329" customFormat="1" ht="21" customHeight="1" spans="1:11">
      <c r="A30" s="352">
        <v>44848</v>
      </c>
      <c r="B30" s="353" t="s">
        <v>17</v>
      </c>
      <c r="C30" s="353" t="s">
        <v>152</v>
      </c>
      <c r="D30" s="354">
        <v>101</v>
      </c>
      <c r="E30" s="355">
        <v>5892</v>
      </c>
      <c r="F30" s="355">
        <v>5863</v>
      </c>
      <c r="G30" s="356">
        <f t="shared" si="0"/>
        <v>29</v>
      </c>
      <c r="H30" s="357">
        <f t="shared" si="1"/>
        <v>0.00492192803801765</v>
      </c>
      <c r="I30" s="355">
        <v>2632</v>
      </c>
      <c r="J30" s="355">
        <v>1285</v>
      </c>
      <c r="K30" s="363">
        <f t="shared" si="2"/>
        <v>2.04824902723735</v>
      </c>
    </row>
    <row r="31" s="329" customFormat="1" ht="21" customHeight="1" spans="1:11">
      <c r="A31" s="352">
        <v>44859</v>
      </c>
      <c r="B31" s="353" t="s">
        <v>17</v>
      </c>
      <c r="C31" s="353" t="s">
        <v>152</v>
      </c>
      <c r="D31" s="354">
        <v>253</v>
      </c>
      <c r="E31" s="355">
        <v>15164</v>
      </c>
      <c r="F31" s="355">
        <v>15225.5</v>
      </c>
      <c r="G31" s="356">
        <f t="shared" si="0"/>
        <v>-61.5</v>
      </c>
      <c r="H31" s="357">
        <f t="shared" si="1"/>
        <v>-0.00405565813769454</v>
      </c>
      <c r="I31" s="355">
        <v>6905</v>
      </c>
      <c r="J31" s="355">
        <v>3296.5</v>
      </c>
      <c r="K31" s="363">
        <f t="shared" si="2"/>
        <v>2.09464583649325</v>
      </c>
    </row>
    <row r="32" s="329" customFormat="1" ht="21" customHeight="1" spans="1:11">
      <c r="A32" s="352">
        <v>44863</v>
      </c>
      <c r="B32" s="353" t="s">
        <v>17</v>
      </c>
      <c r="C32" s="353" t="s">
        <v>152</v>
      </c>
      <c r="D32" s="354">
        <v>57</v>
      </c>
      <c r="E32" s="355">
        <v>3527</v>
      </c>
      <c r="F32" s="355">
        <v>3556</v>
      </c>
      <c r="G32" s="356">
        <f t="shared" si="0"/>
        <v>-29</v>
      </c>
      <c r="H32" s="357">
        <f t="shared" si="1"/>
        <v>-0.0082222852282393</v>
      </c>
      <c r="I32" s="355">
        <v>1596</v>
      </c>
      <c r="J32" s="355">
        <v>754</v>
      </c>
      <c r="K32" s="363">
        <f t="shared" si="2"/>
        <v>2.11671087533156</v>
      </c>
    </row>
    <row r="33" s="329" customFormat="1" ht="21" customHeight="1" spans="1:11">
      <c r="A33" s="352">
        <v>44894</v>
      </c>
      <c r="B33" s="353" t="s">
        <v>13</v>
      </c>
      <c r="C33" s="353" t="s">
        <v>83</v>
      </c>
      <c r="D33" s="354">
        <v>210</v>
      </c>
      <c r="E33" s="355">
        <v>2878.5</v>
      </c>
      <c r="F33" s="355">
        <v>2904.5</v>
      </c>
      <c r="G33" s="356">
        <f t="shared" si="0"/>
        <v>-26</v>
      </c>
      <c r="H33" s="357">
        <f t="shared" si="1"/>
        <v>-0.00903248219558798</v>
      </c>
      <c r="I33" s="355">
        <v>1163</v>
      </c>
      <c r="J33" s="355">
        <v>712.5</v>
      </c>
      <c r="K33" s="363">
        <f t="shared" si="2"/>
        <v>1.63228070175439</v>
      </c>
    </row>
    <row r="34" s="329" customFormat="1" ht="21" customHeight="1" spans="1:11">
      <c r="A34" s="352">
        <v>44873</v>
      </c>
      <c r="B34" s="353" t="s">
        <v>13</v>
      </c>
      <c r="C34" s="353" t="s">
        <v>86</v>
      </c>
      <c r="D34" s="354">
        <v>263</v>
      </c>
      <c r="E34" s="355">
        <v>5271</v>
      </c>
      <c r="F34" s="355">
        <v>5317</v>
      </c>
      <c r="G34" s="356">
        <f t="shared" si="0"/>
        <v>-46</v>
      </c>
      <c r="H34" s="357">
        <f t="shared" si="1"/>
        <v>-0.00872699677480554</v>
      </c>
      <c r="I34" s="355">
        <v>2253</v>
      </c>
      <c r="J34" s="355">
        <v>1277</v>
      </c>
      <c r="K34" s="363">
        <f t="shared" si="2"/>
        <v>1.76429130775255</v>
      </c>
    </row>
    <row r="35" s="329" customFormat="1" ht="21" customHeight="1" spans="1:11">
      <c r="A35" s="352">
        <v>44880</v>
      </c>
      <c r="B35" s="353" t="s">
        <v>13</v>
      </c>
      <c r="C35" s="353" t="s">
        <v>86</v>
      </c>
      <c r="D35" s="354">
        <v>274</v>
      </c>
      <c r="E35" s="355">
        <v>5536</v>
      </c>
      <c r="F35" s="355">
        <v>5583.5</v>
      </c>
      <c r="G35" s="356">
        <f t="shared" si="0"/>
        <v>-47.5</v>
      </c>
      <c r="H35" s="357">
        <f t="shared" si="1"/>
        <v>-0.00858020231213873</v>
      </c>
      <c r="I35" s="355">
        <v>2368</v>
      </c>
      <c r="J35" s="355">
        <v>1412</v>
      </c>
      <c r="K35" s="363">
        <f t="shared" si="2"/>
        <v>1.67705382436261</v>
      </c>
    </row>
    <row r="36" s="329" customFormat="1" ht="21" customHeight="1" spans="1:11">
      <c r="A36" s="352">
        <v>44888</v>
      </c>
      <c r="B36" s="353" t="s">
        <v>13</v>
      </c>
      <c r="C36" s="353" t="s">
        <v>86</v>
      </c>
      <c r="D36" s="354">
        <v>311</v>
      </c>
      <c r="E36" s="355">
        <v>6306</v>
      </c>
      <c r="F36" s="355">
        <v>6344.5</v>
      </c>
      <c r="G36" s="356">
        <f t="shared" si="0"/>
        <v>-38.5</v>
      </c>
      <c r="H36" s="357">
        <f t="shared" si="1"/>
        <v>-0.00610529654297494</v>
      </c>
      <c r="I36" s="355">
        <v>2687</v>
      </c>
      <c r="J36" s="355">
        <v>1510.5</v>
      </c>
      <c r="K36" s="363">
        <f t="shared" si="2"/>
        <v>1.77888116517709</v>
      </c>
    </row>
    <row r="37" s="329" customFormat="1" ht="21" customHeight="1" spans="1:11">
      <c r="A37" s="352">
        <v>44895</v>
      </c>
      <c r="B37" s="353" t="s">
        <v>13</v>
      </c>
      <c r="C37" s="353" t="s">
        <v>86</v>
      </c>
      <c r="D37" s="354">
        <v>344</v>
      </c>
      <c r="E37" s="355">
        <v>7001</v>
      </c>
      <c r="F37" s="355">
        <v>7051</v>
      </c>
      <c r="G37" s="356">
        <f t="shared" si="0"/>
        <v>-50</v>
      </c>
      <c r="H37" s="357">
        <f t="shared" si="1"/>
        <v>-0.00714183688044565</v>
      </c>
      <c r="I37" s="355">
        <v>2947</v>
      </c>
      <c r="J37" s="355">
        <v>1691.5</v>
      </c>
      <c r="K37" s="363">
        <f t="shared" si="2"/>
        <v>1.7422406148389</v>
      </c>
    </row>
    <row r="38" s="329" customFormat="1" ht="21" customHeight="1" spans="1:11">
      <c r="A38" s="352">
        <v>44879</v>
      </c>
      <c r="B38" s="353" t="s">
        <v>17</v>
      </c>
      <c r="C38" s="353" t="s">
        <v>88</v>
      </c>
      <c r="D38" s="354">
        <v>156</v>
      </c>
      <c r="E38" s="355">
        <v>4337</v>
      </c>
      <c r="F38" s="355">
        <v>4363</v>
      </c>
      <c r="G38" s="356">
        <f t="shared" si="0"/>
        <v>-26</v>
      </c>
      <c r="H38" s="357">
        <f t="shared" si="1"/>
        <v>-0.00599492736914918</v>
      </c>
      <c r="I38" s="355">
        <v>1833.5</v>
      </c>
      <c r="J38" s="355">
        <v>988</v>
      </c>
      <c r="K38" s="363">
        <f t="shared" si="2"/>
        <v>1.85576923076923</v>
      </c>
    </row>
    <row r="39" s="329" customFormat="1" ht="21" customHeight="1" spans="1:11">
      <c r="A39" s="352">
        <v>44888</v>
      </c>
      <c r="B39" s="353" t="s">
        <v>17</v>
      </c>
      <c r="C39" s="353" t="s">
        <v>88</v>
      </c>
      <c r="D39" s="354">
        <v>89</v>
      </c>
      <c r="E39" s="355">
        <v>2481.5</v>
      </c>
      <c r="F39" s="355">
        <v>2487</v>
      </c>
      <c r="G39" s="356">
        <f t="shared" si="0"/>
        <v>-5.5</v>
      </c>
      <c r="H39" s="357">
        <f t="shared" si="1"/>
        <v>-0.00221640137013903</v>
      </c>
      <c r="I39" s="355">
        <v>1030</v>
      </c>
      <c r="J39" s="355">
        <v>550</v>
      </c>
      <c r="K39" s="363">
        <f t="shared" si="2"/>
        <v>1.87272727272727</v>
      </c>
    </row>
    <row r="40" s="329" customFormat="1" ht="21" customHeight="1" spans="1:11">
      <c r="A40" s="352">
        <v>44893</v>
      </c>
      <c r="B40" s="353" t="s">
        <v>17</v>
      </c>
      <c r="C40" s="353" t="s">
        <v>88</v>
      </c>
      <c r="D40" s="354">
        <v>132</v>
      </c>
      <c r="E40" s="355">
        <v>3675.5</v>
      </c>
      <c r="F40" s="355">
        <v>3687</v>
      </c>
      <c r="G40" s="356">
        <f t="shared" si="0"/>
        <v>-11.5</v>
      </c>
      <c r="H40" s="357">
        <f t="shared" si="1"/>
        <v>-0.00312882601006666</v>
      </c>
      <c r="I40" s="355">
        <v>1516.5</v>
      </c>
      <c r="J40" s="355">
        <v>824.5</v>
      </c>
      <c r="K40" s="363">
        <f t="shared" si="2"/>
        <v>1.83929654335961</v>
      </c>
    </row>
    <row r="41" s="329" customFormat="1" ht="21" customHeight="1" spans="1:11">
      <c r="A41" s="352">
        <v>44872</v>
      </c>
      <c r="B41" s="353" t="s">
        <v>17</v>
      </c>
      <c r="C41" s="353" t="s">
        <v>90</v>
      </c>
      <c r="D41" s="354">
        <v>190</v>
      </c>
      <c r="E41" s="355">
        <v>7496</v>
      </c>
      <c r="F41" s="355">
        <v>7499.5</v>
      </c>
      <c r="G41" s="356">
        <f t="shared" si="0"/>
        <v>-3.5</v>
      </c>
      <c r="H41" s="357">
        <f t="shared" si="1"/>
        <v>-0.000466915688367129</v>
      </c>
      <c r="I41" s="355">
        <v>3570</v>
      </c>
      <c r="J41" s="355">
        <v>1530</v>
      </c>
      <c r="K41" s="363">
        <f t="shared" si="2"/>
        <v>2.33333333333333</v>
      </c>
    </row>
    <row r="42" s="329" customFormat="1" ht="21" customHeight="1" spans="1:11">
      <c r="A42" s="352">
        <v>44879</v>
      </c>
      <c r="B42" s="353" t="s">
        <v>17</v>
      </c>
      <c r="C42" s="353" t="s">
        <v>90</v>
      </c>
      <c r="D42" s="354">
        <v>230</v>
      </c>
      <c r="E42" s="355">
        <v>9242</v>
      </c>
      <c r="F42" s="355">
        <v>9240</v>
      </c>
      <c r="G42" s="356">
        <f t="shared" si="0"/>
        <v>2</v>
      </c>
      <c r="H42" s="357">
        <f t="shared" si="1"/>
        <v>0.000216403375892664</v>
      </c>
      <c r="I42" s="355">
        <v>4269</v>
      </c>
      <c r="J42" s="355">
        <v>1897</v>
      </c>
      <c r="K42" s="363">
        <f t="shared" si="2"/>
        <v>2.25039536109647</v>
      </c>
    </row>
    <row r="43" s="329" customFormat="1" ht="21" customHeight="1" spans="1:11">
      <c r="A43" s="352">
        <v>44887</v>
      </c>
      <c r="B43" s="353" t="s">
        <v>17</v>
      </c>
      <c r="C43" s="353" t="s">
        <v>90</v>
      </c>
      <c r="D43" s="354">
        <v>243</v>
      </c>
      <c r="E43" s="355">
        <v>9637</v>
      </c>
      <c r="F43" s="355">
        <v>9619.5</v>
      </c>
      <c r="G43" s="356">
        <f t="shared" si="0"/>
        <v>17.5</v>
      </c>
      <c r="H43" s="357">
        <f t="shared" si="1"/>
        <v>0.00181591781674795</v>
      </c>
      <c r="I43" s="355">
        <v>4519.5</v>
      </c>
      <c r="J43" s="355">
        <v>1969</v>
      </c>
      <c r="K43" s="363">
        <f t="shared" si="2"/>
        <v>2.29532757745048</v>
      </c>
    </row>
    <row r="44" s="329" customFormat="1" ht="21" customHeight="1" spans="1:11">
      <c r="A44" s="352">
        <v>44893</v>
      </c>
      <c r="B44" s="353" t="s">
        <v>17</v>
      </c>
      <c r="C44" s="353" t="s">
        <v>90</v>
      </c>
      <c r="D44" s="354">
        <v>307</v>
      </c>
      <c r="E44" s="355">
        <v>12227.5</v>
      </c>
      <c r="F44" s="355">
        <v>12224.5</v>
      </c>
      <c r="G44" s="356">
        <f t="shared" si="0"/>
        <v>3</v>
      </c>
      <c r="H44" s="357">
        <f t="shared" si="1"/>
        <v>0.000245348599468411</v>
      </c>
      <c r="I44" s="355">
        <v>5633</v>
      </c>
      <c r="J44" s="355">
        <v>2502</v>
      </c>
      <c r="K44" s="363">
        <f t="shared" si="2"/>
        <v>2.25139888089528</v>
      </c>
    </row>
    <row r="45" s="329" customFormat="1" ht="21" customHeight="1" spans="1:11">
      <c r="A45" s="352">
        <v>44895</v>
      </c>
      <c r="B45" s="353" t="s">
        <v>17</v>
      </c>
      <c r="C45" s="353" t="s">
        <v>90</v>
      </c>
      <c r="D45" s="354">
        <v>117</v>
      </c>
      <c r="E45" s="355">
        <v>4637</v>
      </c>
      <c r="F45" s="355">
        <v>4653</v>
      </c>
      <c r="G45" s="356">
        <f t="shared" si="0"/>
        <v>-16</v>
      </c>
      <c r="H45" s="357">
        <f t="shared" si="1"/>
        <v>-0.00345050679318525</v>
      </c>
      <c r="I45" s="355">
        <v>2190.5</v>
      </c>
      <c r="J45" s="355">
        <v>960</v>
      </c>
      <c r="K45" s="363">
        <f t="shared" si="2"/>
        <v>2.28177083333333</v>
      </c>
    </row>
    <row r="46" s="329" customFormat="1" ht="21" customHeight="1" spans="1:11">
      <c r="A46" s="352">
        <v>44872</v>
      </c>
      <c r="B46" s="353" t="s">
        <v>17</v>
      </c>
      <c r="C46" s="353" t="s">
        <v>152</v>
      </c>
      <c r="D46" s="354">
        <v>64</v>
      </c>
      <c r="E46" s="355">
        <v>3760</v>
      </c>
      <c r="F46" s="355">
        <v>3772.5</v>
      </c>
      <c r="G46" s="356">
        <f t="shared" si="0"/>
        <v>-12.5</v>
      </c>
      <c r="H46" s="357">
        <f t="shared" si="1"/>
        <v>-0.00332446808510638</v>
      </c>
      <c r="I46" s="355">
        <v>1687</v>
      </c>
      <c r="J46" s="355">
        <v>849.5</v>
      </c>
      <c r="K46" s="363">
        <f t="shared" si="2"/>
        <v>1.98587404355503</v>
      </c>
    </row>
    <row r="47" s="329" customFormat="1" ht="21" customHeight="1" spans="1:11">
      <c r="A47" s="352">
        <v>44880</v>
      </c>
      <c r="B47" s="353" t="s">
        <v>17</v>
      </c>
      <c r="C47" s="353" t="s">
        <v>152</v>
      </c>
      <c r="D47" s="354">
        <v>79</v>
      </c>
      <c r="E47" s="355">
        <v>4663.5</v>
      </c>
      <c r="F47" s="355">
        <v>4657.5</v>
      </c>
      <c r="G47" s="356">
        <f t="shared" si="0"/>
        <v>6</v>
      </c>
      <c r="H47" s="357">
        <f t="shared" si="1"/>
        <v>0.00128658732711483</v>
      </c>
      <c r="I47" s="355">
        <v>2102.5</v>
      </c>
      <c r="J47" s="355">
        <v>1037</v>
      </c>
      <c r="K47" s="363">
        <f t="shared" si="2"/>
        <v>2.0274831243973</v>
      </c>
    </row>
    <row r="48" s="329" customFormat="1" ht="21" customHeight="1" spans="1:11">
      <c r="A48" s="352">
        <v>44894</v>
      </c>
      <c r="B48" s="353" t="s">
        <v>17</v>
      </c>
      <c r="C48" s="353" t="s">
        <v>152</v>
      </c>
      <c r="D48" s="354">
        <v>147</v>
      </c>
      <c r="E48" s="355">
        <v>8943</v>
      </c>
      <c r="F48" s="355">
        <v>9019</v>
      </c>
      <c r="G48" s="356">
        <f t="shared" si="0"/>
        <v>-76</v>
      </c>
      <c r="H48" s="357">
        <f t="shared" si="1"/>
        <v>-0.00849826680084983</v>
      </c>
      <c r="I48" s="355">
        <v>4036</v>
      </c>
      <c r="J48" s="355">
        <v>1960.5</v>
      </c>
      <c r="K48" s="363">
        <f t="shared" si="2"/>
        <v>2.05865850548329</v>
      </c>
    </row>
    <row r="49" s="329" customFormat="1" ht="21" customHeight="1" spans="1:11">
      <c r="A49" s="352">
        <v>44922</v>
      </c>
      <c r="B49" s="353" t="s">
        <v>13</v>
      </c>
      <c r="C49" s="353" t="s">
        <v>80</v>
      </c>
      <c r="D49" s="360">
        <v>292</v>
      </c>
      <c r="E49" s="361">
        <v>2893.5</v>
      </c>
      <c r="F49" s="361">
        <v>2908.5</v>
      </c>
      <c r="G49" s="356">
        <f t="shared" si="0"/>
        <v>-15</v>
      </c>
      <c r="H49" s="357">
        <f t="shared" si="1"/>
        <v>-0.00518403317781234</v>
      </c>
      <c r="I49" s="361">
        <v>999</v>
      </c>
      <c r="J49" s="361">
        <v>666.5</v>
      </c>
      <c r="K49" s="363">
        <f t="shared" si="2"/>
        <v>1.49887471867967</v>
      </c>
    </row>
    <row r="50" s="329" customFormat="1" ht="21" customHeight="1" spans="1:11">
      <c r="A50" s="352">
        <v>44923</v>
      </c>
      <c r="B50" s="353" t="s">
        <v>13</v>
      </c>
      <c r="C50" s="353" t="s">
        <v>83</v>
      </c>
      <c r="D50" s="360">
        <v>241</v>
      </c>
      <c r="E50" s="361">
        <v>3345.5</v>
      </c>
      <c r="F50" s="361">
        <v>3331.5</v>
      </c>
      <c r="G50" s="356">
        <f t="shared" si="0"/>
        <v>14</v>
      </c>
      <c r="H50" s="357">
        <f t="shared" si="1"/>
        <v>0.00418472575100882</v>
      </c>
      <c r="I50" s="361">
        <v>1326</v>
      </c>
      <c r="J50" s="361">
        <v>789</v>
      </c>
      <c r="K50" s="363">
        <f t="shared" si="2"/>
        <v>1.68060836501901</v>
      </c>
    </row>
    <row r="51" s="329" customFormat="1" ht="21" customHeight="1" spans="1:11">
      <c r="A51" s="352">
        <v>44904</v>
      </c>
      <c r="B51" s="353" t="s">
        <v>13</v>
      </c>
      <c r="C51" s="353" t="s">
        <v>86</v>
      </c>
      <c r="D51" s="360">
        <v>309</v>
      </c>
      <c r="E51" s="361">
        <v>6264</v>
      </c>
      <c r="F51" s="361">
        <v>6248.5</v>
      </c>
      <c r="G51" s="356">
        <f t="shared" si="0"/>
        <v>15.5</v>
      </c>
      <c r="H51" s="357">
        <f t="shared" si="1"/>
        <v>0.00247445721583653</v>
      </c>
      <c r="I51" s="361">
        <v>2654</v>
      </c>
      <c r="J51" s="361">
        <v>1472</v>
      </c>
      <c r="K51" s="363">
        <f t="shared" si="2"/>
        <v>1.80298913043478</v>
      </c>
    </row>
    <row r="52" s="329" customFormat="1" ht="21" customHeight="1" spans="1:11">
      <c r="A52" s="352">
        <v>44909</v>
      </c>
      <c r="B52" s="353" t="s">
        <v>13</v>
      </c>
      <c r="C52" s="353" t="s">
        <v>86</v>
      </c>
      <c r="D52" s="360">
        <v>91</v>
      </c>
      <c r="E52" s="361">
        <v>1819</v>
      </c>
      <c r="F52" s="361">
        <v>1830</v>
      </c>
      <c r="G52" s="356">
        <f t="shared" si="0"/>
        <v>-11</v>
      </c>
      <c r="H52" s="357">
        <f t="shared" si="1"/>
        <v>-0.00604727872457394</v>
      </c>
      <c r="I52" s="361">
        <v>766</v>
      </c>
      <c r="J52" s="361">
        <v>439.5</v>
      </c>
      <c r="K52" s="363">
        <f t="shared" si="2"/>
        <v>1.74288964732651</v>
      </c>
    </row>
    <row r="53" s="329" customFormat="1" ht="21" customHeight="1" spans="1:11">
      <c r="A53" s="352">
        <v>44918</v>
      </c>
      <c r="B53" s="353" t="s">
        <v>13</v>
      </c>
      <c r="C53" s="353" t="s">
        <v>86</v>
      </c>
      <c r="D53" s="360">
        <v>481</v>
      </c>
      <c r="E53" s="361">
        <v>9762</v>
      </c>
      <c r="F53" s="361">
        <v>9815</v>
      </c>
      <c r="G53" s="356">
        <f t="shared" si="0"/>
        <v>-53</v>
      </c>
      <c r="H53" s="357">
        <f t="shared" si="1"/>
        <v>-0.00542921532472854</v>
      </c>
      <c r="I53" s="361">
        <v>4123.5</v>
      </c>
      <c r="J53" s="361">
        <v>2370</v>
      </c>
      <c r="K53" s="363">
        <f t="shared" si="2"/>
        <v>1.73987341772152</v>
      </c>
    </row>
    <row r="54" s="329" customFormat="1" ht="21" customHeight="1" spans="1:11">
      <c r="A54" s="352">
        <v>44921</v>
      </c>
      <c r="B54" s="353" t="s">
        <v>13</v>
      </c>
      <c r="C54" s="353" t="s">
        <v>86</v>
      </c>
      <c r="D54" s="360">
        <v>226</v>
      </c>
      <c r="E54" s="361">
        <v>4617</v>
      </c>
      <c r="F54" s="361">
        <v>4641.5</v>
      </c>
      <c r="G54" s="356">
        <f t="shared" si="0"/>
        <v>-24.5</v>
      </c>
      <c r="H54" s="357">
        <f t="shared" si="1"/>
        <v>-0.00530647606670998</v>
      </c>
      <c r="I54" s="361">
        <v>1947.5</v>
      </c>
      <c r="J54" s="361">
        <v>1104</v>
      </c>
      <c r="K54" s="363">
        <f t="shared" si="2"/>
        <v>1.76403985507246</v>
      </c>
    </row>
    <row r="55" s="329" customFormat="1" ht="21" customHeight="1" spans="1:11">
      <c r="A55" s="352">
        <v>44924</v>
      </c>
      <c r="B55" s="353" t="s">
        <v>13</v>
      </c>
      <c r="C55" s="353" t="s">
        <v>86</v>
      </c>
      <c r="D55" s="360">
        <v>156</v>
      </c>
      <c r="E55" s="361">
        <v>3142.5</v>
      </c>
      <c r="F55" s="361">
        <v>3156</v>
      </c>
      <c r="G55" s="356">
        <f t="shared" si="0"/>
        <v>-13.5</v>
      </c>
      <c r="H55" s="357">
        <f t="shared" si="1"/>
        <v>-0.00429594272076372</v>
      </c>
      <c r="I55" s="361">
        <v>1323</v>
      </c>
      <c r="J55" s="361">
        <v>788</v>
      </c>
      <c r="K55" s="363">
        <f t="shared" si="2"/>
        <v>1.67893401015228</v>
      </c>
    </row>
    <row r="56" s="329" customFormat="1" ht="21" customHeight="1" spans="1:11">
      <c r="A56" s="352">
        <v>44911</v>
      </c>
      <c r="B56" s="353" t="s">
        <v>17</v>
      </c>
      <c r="C56" s="353" t="s">
        <v>88</v>
      </c>
      <c r="D56" s="360">
        <v>194</v>
      </c>
      <c r="E56" s="361">
        <v>5404</v>
      </c>
      <c r="F56" s="361">
        <v>5412</v>
      </c>
      <c r="G56" s="356">
        <f t="shared" si="0"/>
        <v>-8</v>
      </c>
      <c r="H56" s="357">
        <f t="shared" si="1"/>
        <v>-0.00148038490007402</v>
      </c>
      <c r="I56" s="361">
        <v>2250.5</v>
      </c>
      <c r="J56" s="361">
        <v>1226.5</v>
      </c>
      <c r="K56" s="363">
        <f t="shared" si="2"/>
        <v>1.83489604565838</v>
      </c>
    </row>
    <row r="57" s="329" customFormat="1" ht="21" customHeight="1" spans="1:11">
      <c r="A57" s="352">
        <v>44921</v>
      </c>
      <c r="B57" s="353" t="s">
        <v>17</v>
      </c>
      <c r="C57" s="353" t="s">
        <v>88</v>
      </c>
      <c r="D57" s="360">
        <v>305</v>
      </c>
      <c r="E57" s="361">
        <v>8630</v>
      </c>
      <c r="F57" s="361">
        <v>8700</v>
      </c>
      <c r="G57" s="356">
        <f t="shared" si="0"/>
        <v>-70</v>
      </c>
      <c r="H57" s="357">
        <f t="shared" si="1"/>
        <v>-0.00811123986095017</v>
      </c>
      <c r="I57" s="361">
        <v>3601.5</v>
      </c>
      <c r="J57" s="361">
        <v>1924</v>
      </c>
      <c r="K57" s="363">
        <f t="shared" si="2"/>
        <v>1.8718814968815</v>
      </c>
    </row>
    <row r="58" s="329" customFormat="1" ht="21" customHeight="1" spans="1:11">
      <c r="A58" s="352">
        <v>44904</v>
      </c>
      <c r="B58" s="353" t="s">
        <v>17</v>
      </c>
      <c r="C58" s="353" t="s">
        <v>90</v>
      </c>
      <c r="D58" s="360">
        <v>211</v>
      </c>
      <c r="E58" s="361">
        <v>8401</v>
      </c>
      <c r="F58" s="361">
        <v>8389.5</v>
      </c>
      <c r="G58" s="356">
        <f t="shared" si="0"/>
        <v>11.5</v>
      </c>
      <c r="H58" s="357">
        <f t="shared" si="1"/>
        <v>0.0013688846565885</v>
      </c>
      <c r="I58" s="361">
        <v>3892</v>
      </c>
      <c r="J58" s="361">
        <v>1710</v>
      </c>
      <c r="K58" s="363">
        <f t="shared" si="2"/>
        <v>2.27602339181287</v>
      </c>
    </row>
    <row r="59" s="329" customFormat="1" ht="21" customHeight="1" spans="1:11">
      <c r="A59" s="352">
        <v>44909</v>
      </c>
      <c r="B59" s="353" t="s">
        <v>17</v>
      </c>
      <c r="C59" s="353" t="s">
        <v>90</v>
      </c>
      <c r="D59" s="360">
        <v>271</v>
      </c>
      <c r="E59" s="361">
        <v>10846.5</v>
      </c>
      <c r="F59" s="361">
        <v>10907</v>
      </c>
      <c r="G59" s="356">
        <f t="shared" si="0"/>
        <v>-60.5</v>
      </c>
      <c r="H59" s="357">
        <f t="shared" si="1"/>
        <v>-0.00557783616834924</v>
      </c>
      <c r="I59" s="361">
        <v>5016</v>
      </c>
      <c r="J59" s="361">
        <v>2294</v>
      </c>
      <c r="K59" s="363">
        <f t="shared" si="2"/>
        <v>2.18657367044464</v>
      </c>
    </row>
    <row r="60" s="329" customFormat="1" ht="21" customHeight="1" spans="1:11">
      <c r="A60" s="352">
        <v>44916</v>
      </c>
      <c r="B60" s="353" t="s">
        <v>17</v>
      </c>
      <c r="C60" s="353" t="s">
        <v>90</v>
      </c>
      <c r="D60" s="360">
        <v>173</v>
      </c>
      <c r="E60" s="361">
        <v>7023.5</v>
      </c>
      <c r="F60" s="361">
        <v>7070</v>
      </c>
      <c r="G60" s="356">
        <f t="shared" si="0"/>
        <v>-46.5</v>
      </c>
      <c r="H60" s="357">
        <f t="shared" si="1"/>
        <v>-0.00662063073965971</v>
      </c>
      <c r="I60" s="361">
        <v>3264.5</v>
      </c>
      <c r="J60" s="361">
        <v>1415</v>
      </c>
      <c r="K60" s="363">
        <f t="shared" si="2"/>
        <v>2.30706713780919</v>
      </c>
    </row>
    <row r="61" s="329" customFormat="1" ht="21" customHeight="1" spans="1:11">
      <c r="A61" s="352">
        <v>44919</v>
      </c>
      <c r="B61" s="353" t="s">
        <v>17</v>
      </c>
      <c r="C61" s="353" t="s">
        <v>90</v>
      </c>
      <c r="D61" s="360">
        <v>326</v>
      </c>
      <c r="E61" s="361">
        <v>13156</v>
      </c>
      <c r="F61" s="361">
        <v>13281.5</v>
      </c>
      <c r="G61" s="356">
        <f t="shared" si="0"/>
        <v>-125.5</v>
      </c>
      <c r="H61" s="357">
        <f t="shared" si="1"/>
        <v>-0.00953937366980845</v>
      </c>
      <c r="I61" s="361">
        <v>6191</v>
      </c>
      <c r="J61" s="361">
        <v>2752.5</v>
      </c>
      <c r="K61" s="363">
        <f t="shared" si="2"/>
        <v>2.24922797456857</v>
      </c>
    </row>
    <row r="62" s="329" customFormat="1" ht="21" customHeight="1" spans="1:11">
      <c r="A62" s="352">
        <v>44922</v>
      </c>
      <c r="B62" s="353" t="s">
        <v>17</v>
      </c>
      <c r="C62" s="353" t="s">
        <v>90</v>
      </c>
      <c r="D62" s="360">
        <v>272</v>
      </c>
      <c r="E62" s="361">
        <v>10901.5</v>
      </c>
      <c r="F62" s="361">
        <v>10979</v>
      </c>
      <c r="G62" s="356">
        <f t="shared" si="0"/>
        <v>-77.5</v>
      </c>
      <c r="H62" s="357">
        <f t="shared" si="1"/>
        <v>-0.00710911342475806</v>
      </c>
      <c r="I62" s="361">
        <v>5057</v>
      </c>
      <c r="J62" s="361">
        <v>2246.5</v>
      </c>
      <c r="K62" s="363">
        <f t="shared" si="2"/>
        <v>2.25105720008903</v>
      </c>
    </row>
    <row r="63" s="329" customFormat="1" ht="21" customHeight="1" spans="1:11">
      <c r="A63" s="352">
        <v>44924</v>
      </c>
      <c r="B63" s="353" t="s">
        <v>17</v>
      </c>
      <c r="C63" s="353" t="s">
        <v>90</v>
      </c>
      <c r="D63" s="360">
        <v>207</v>
      </c>
      <c r="E63" s="361">
        <v>8214.5</v>
      </c>
      <c r="F63" s="361">
        <v>8248.5</v>
      </c>
      <c r="G63" s="356">
        <f t="shared" si="0"/>
        <v>-34</v>
      </c>
      <c r="H63" s="357">
        <f t="shared" si="1"/>
        <v>-0.00413902246028364</v>
      </c>
      <c r="I63" s="361">
        <v>3879</v>
      </c>
      <c r="J63" s="361">
        <v>1717</v>
      </c>
      <c r="K63" s="363">
        <f t="shared" si="2"/>
        <v>2.25917297612114</v>
      </c>
    </row>
    <row r="64" s="329" customFormat="1" ht="21" customHeight="1" spans="1:11">
      <c r="A64" s="352">
        <v>44910</v>
      </c>
      <c r="B64" s="353" t="s">
        <v>17</v>
      </c>
      <c r="C64" s="353" t="s">
        <v>152</v>
      </c>
      <c r="D64" s="360">
        <v>132</v>
      </c>
      <c r="E64" s="361">
        <v>7793</v>
      </c>
      <c r="F64" s="361">
        <v>7779</v>
      </c>
      <c r="G64" s="356">
        <f t="shared" si="0"/>
        <v>14</v>
      </c>
      <c r="H64" s="357">
        <f t="shared" si="1"/>
        <v>0.00179648402412421</v>
      </c>
      <c r="I64" s="361">
        <v>3509.5</v>
      </c>
      <c r="J64" s="361">
        <v>1686</v>
      </c>
      <c r="K64" s="363">
        <f t="shared" si="2"/>
        <v>2.08155397390273</v>
      </c>
    </row>
    <row r="65" s="329" customFormat="1" ht="21" customHeight="1" spans="1:11">
      <c r="A65" s="352">
        <v>44923</v>
      </c>
      <c r="B65" s="353" t="s">
        <v>17</v>
      </c>
      <c r="C65" s="353" t="s">
        <v>152</v>
      </c>
      <c r="D65" s="360">
        <v>159</v>
      </c>
      <c r="E65" s="361">
        <v>9522.5</v>
      </c>
      <c r="F65" s="361">
        <v>9435.5</v>
      </c>
      <c r="G65" s="356">
        <f t="shared" si="0"/>
        <v>87</v>
      </c>
      <c r="H65" s="357">
        <f t="shared" si="1"/>
        <v>0.00913625623523234</v>
      </c>
      <c r="I65" s="361">
        <v>4281</v>
      </c>
      <c r="J65" s="361">
        <v>2052</v>
      </c>
      <c r="K65" s="363">
        <f t="shared" si="2"/>
        <v>2.08625730994152</v>
      </c>
    </row>
    <row r="66" s="329" customFormat="1" ht="21" customHeight="1" spans="1:11">
      <c r="A66" s="364" t="s">
        <v>153</v>
      </c>
      <c r="B66" s="365"/>
      <c r="C66" s="365"/>
      <c r="D66" s="366">
        <f>SUM(D5:D65)</f>
        <v>13500</v>
      </c>
      <c r="E66" s="367">
        <f>SUM(E5:E65)</f>
        <v>401880.5</v>
      </c>
      <c r="F66" s="367">
        <f>SUM(F5:F65)</f>
        <v>403063.5</v>
      </c>
      <c r="G66" s="368">
        <f t="shared" si="0"/>
        <v>-1183</v>
      </c>
      <c r="H66" s="369">
        <f t="shared" si="1"/>
        <v>-0.00294366111319161</v>
      </c>
      <c r="I66" s="367">
        <f>SUM(I5:I65)</f>
        <v>177977.5</v>
      </c>
      <c r="J66" s="367">
        <f>SUM(J5:J65)</f>
        <v>88670.5</v>
      </c>
      <c r="K66" s="370">
        <f t="shared" si="2"/>
        <v>2.00717826109022</v>
      </c>
    </row>
  </sheetData>
  <mergeCells count="12">
    <mergeCell ref="A1:K1"/>
    <mergeCell ref="A2:K2"/>
    <mergeCell ref="D3:E3"/>
    <mergeCell ref="A66:C66"/>
    <mergeCell ref="A3:A4"/>
    <mergeCell ref="B3:B4"/>
    <mergeCell ref="C3:C4"/>
    <mergeCell ref="G3:G4"/>
    <mergeCell ref="H3:H4"/>
    <mergeCell ref="I3:I4"/>
    <mergeCell ref="J3:J4"/>
    <mergeCell ref="K3:K4"/>
  </mergeCells>
  <pageMargins left="0.550694444444444" right="0.472222222222222" top="0.354166666666667" bottom="0.22" header="0.354166666666667" footer="0.196527777777778"/>
  <pageSetup paperSize="9" fitToHeight="0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P41"/>
  <sheetViews>
    <sheetView view="pageBreakPreview" zoomScaleNormal="100" workbookViewId="0">
      <pane xSplit="1" ySplit="2" topLeftCell="B3" activePane="bottomRight" state="frozen"/>
      <selection/>
      <selection pane="topRight"/>
      <selection pane="bottomLeft"/>
      <selection pane="bottomRight" activeCell="O8" sqref="O8"/>
    </sheetView>
  </sheetViews>
  <sheetFormatPr defaultColWidth="9" defaultRowHeight="30" customHeight="1"/>
  <cols>
    <col min="1" max="1" width="4.75" style="4" customWidth="1"/>
    <col min="2" max="2" width="7" style="4" customWidth="1"/>
    <col min="3" max="7" width="8.83333333333333" style="4" customWidth="1"/>
    <col min="8" max="8" width="8.5" style="304" customWidth="1"/>
    <col min="9" max="9" width="7.4" style="305" customWidth="1"/>
    <col min="10" max="10" width="8.08333333333333" style="4" customWidth="1"/>
    <col min="11" max="11" width="7.5" style="4" customWidth="1"/>
    <col min="12" max="12" width="8.2" style="306" customWidth="1"/>
    <col min="13" max="13" width="9.33333333333333" style="307" customWidth="1"/>
    <col min="14" max="14" width="8.58333333333333" style="307" customWidth="1"/>
    <col min="15" max="15" width="8.7" style="307" customWidth="1"/>
    <col min="16" max="16" width="28" style="2" customWidth="1"/>
    <col min="17" max="17" width="12.8" style="2"/>
    <col min="18" max="16384" width="9" style="2"/>
  </cols>
  <sheetData>
    <row r="1" s="303" customFormat="1" ht="20.15" customHeight="1" spans="1:16">
      <c r="A1" s="308" t="s">
        <v>154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18"/>
      <c r="N1" s="318"/>
      <c r="O1" s="318"/>
      <c r="P1" s="308"/>
    </row>
    <row r="2" ht="25" customHeight="1" spans="1:16">
      <c r="A2" s="310" t="s">
        <v>155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9"/>
      <c r="N2" s="319"/>
      <c r="O2" s="319"/>
      <c r="P2" s="310"/>
    </row>
    <row r="3" ht="24" customHeight="1" spans="1:16">
      <c r="A3" s="311" t="s">
        <v>156</v>
      </c>
      <c r="B3" s="311" t="s">
        <v>157</v>
      </c>
      <c r="C3" s="311"/>
      <c r="D3" s="311"/>
      <c r="E3" s="311"/>
      <c r="F3" s="311"/>
      <c r="G3" s="311"/>
      <c r="H3" s="311"/>
      <c r="I3" s="311"/>
      <c r="J3" s="311"/>
      <c r="K3" s="311" t="s">
        <v>158</v>
      </c>
      <c r="L3" s="311"/>
      <c r="M3" s="320" t="s">
        <v>159</v>
      </c>
      <c r="N3" s="320"/>
      <c r="O3" s="320"/>
      <c r="P3" s="311" t="s">
        <v>160</v>
      </c>
    </row>
    <row r="4" customHeight="1" spans="1:16">
      <c r="A4" s="311"/>
      <c r="B4" s="312" t="s">
        <v>161</v>
      </c>
      <c r="C4" s="312" t="s">
        <v>162</v>
      </c>
      <c r="D4" s="312" t="s">
        <v>163</v>
      </c>
      <c r="E4" s="312" t="s">
        <v>164</v>
      </c>
      <c r="F4" s="312" t="s">
        <v>165</v>
      </c>
      <c r="G4" s="312" t="s">
        <v>166</v>
      </c>
      <c r="H4" s="312" t="s">
        <v>167</v>
      </c>
      <c r="I4" s="321" t="s">
        <v>168</v>
      </c>
      <c r="J4" s="313" t="s">
        <v>169</v>
      </c>
      <c r="K4" s="311" t="s">
        <v>170</v>
      </c>
      <c r="L4" s="311" t="s">
        <v>171</v>
      </c>
      <c r="M4" s="320" t="s">
        <v>172</v>
      </c>
      <c r="N4" s="320" t="s">
        <v>173</v>
      </c>
      <c r="O4" s="320" t="s">
        <v>174</v>
      </c>
      <c r="P4" s="311" t="s">
        <v>175</v>
      </c>
    </row>
    <row r="5" customHeight="1" spans="1:16">
      <c r="A5" s="313">
        <v>10</v>
      </c>
      <c r="B5" s="314">
        <f>141+407</f>
        <v>548</v>
      </c>
      <c r="C5" s="314">
        <f>124+444</f>
        <v>568</v>
      </c>
      <c r="D5" s="313"/>
      <c r="E5" s="313">
        <v>2224</v>
      </c>
      <c r="F5" s="313">
        <v>1057</v>
      </c>
      <c r="G5" s="313">
        <v>1635</v>
      </c>
      <c r="H5" s="313">
        <v>531</v>
      </c>
      <c r="I5" s="322">
        <f t="shared" ref="I5:I8" si="0">J5/K5</f>
        <v>298.318181818182</v>
      </c>
      <c r="J5" s="314">
        <f t="shared" ref="J5:J7" si="1">SUM(B5:H5)</f>
        <v>6563</v>
      </c>
      <c r="K5" s="314">
        <v>22</v>
      </c>
      <c r="L5" s="314">
        <v>8</v>
      </c>
      <c r="M5" s="323">
        <v>184.664</v>
      </c>
      <c r="N5" s="323">
        <v>185.1225</v>
      </c>
      <c r="O5" s="323">
        <f t="shared" ref="O5:O8" si="2">M5-N5</f>
        <v>-0.458500000000015</v>
      </c>
      <c r="P5" s="324" t="s">
        <v>176</v>
      </c>
    </row>
    <row r="6" customHeight="1" spans="1:16">
      <c r="A6" s="313">
        <v>11</v>
      </c>
      <c r="B6" s="313"/>
      <c r="C6" s="313">
        <v>210</v>
      </c>
      <c r="D6" s="313"/>
      <c r="E6" s="313">
        <v>1192</v>
      </c>
      <c r="F6" s="313">
        <v>377</v>
      </c>
      <c r="G6" s="313">
        <v>1087</v>
      </c>
      <c r="H6" s="313">
        <v>290</v>
      </c>
      <c r="I6" s="322">
        <f t="shared" si="0"/>
        <v>350.666666666667</v>
      </c>
      <c r="J6" s="314">
        <f t="shared" si="1"/>
        <v>3156</v>
      </c>
      <c r="K6" s="314">
        <v>9</v>
      </c>
      <c r="L6" s="314">
        <v>21</v>
      </c>
      <c r="M6" s="323">
        <v>98.0925</v>
      </c>
      <c r="N6" s="323">
        <v>98.423</v>
      </c>
      <c r="O6" s="323">
        <f t="shared" si="2"/>
        <v>-0.330500000000001</v>
      </c>
      <c r="P6" s="324" t="s">
        <v>177</v>
      </c>
    </row>
    <row r="7" customHeight="1" spans="1:16">
      <c r="A7" s="313">
        <v>12</v>
      </c>
      <c r="B7" s="314">
        <v>292</v>
      </c>
      <c r="C7" s="314">
        <v>241</v>
      </c>
      <c r="D7" s="313"/>
      <c r="E7" s="313">
        <v>1263</v>
      </c>
      <c r="F7" s="313">
        <v>499</v>
      </c>
      <c r="G7" s="313">
        <v>1460</v>
      </c>
      <c r="H7" s="313">
        <v>291</v>
      </c>
      <c r="I7" s="322">
        <f t="shared" si="0"/>
        <v>367.818181818182</v>
      </c>
      <c r="J7" s="314">
        <f t="shared" si="1"/>
        <v>4046</v>
      </c>
      <c r="K7" s="314">
        <v>11</v>
      </c>
      <c r="L7" s="314">
        <v>19</v>
      </c>
      <c r="M7" s="323">
        <v>121.736</v>
      </c>
      <c r="N7" s="323">
        <v>122.133</v>
      </c>
      <c r="O7" s="323">
        <f t="shared" si="2"/>
        <v>-0.396999999999991</v>
      </c>
      <c r="P7" s="324" t="s">
        <v>178</v>
      </c>
    </row>
    <row r="8" customHeight="1" spans="1:16">
      <c r="A8" s="313" t="s">
        <v>179</v>
      </c>
      <c r="B8" s="314">
        <f t="shared" ref="B8:H8" si="3">SUM(B5:B7)</f>
        <v>840</v>
      </c>
      <c r="C8" s="314">
        <f t="shared" si="3"/>
        <v>1019</v>
      </c>
      <c r="D8" s="314"/>
      <c r="E8" s="314">
        <f t="shared" si="3"/>
        <v>4679</v>
      </c>
      <c r="F8" s="314">
        <f t="shared" si="3"/>
        <v>1933</v>
      </c>
      <c r="G8" s="314">
        <f t="shared" si="3"/>
        <v>4182</v>
      </c>
      <c r="H8" s="314">
        <f t="shared" si="3"/>
        <v>1112</v>
      </c>
      <c r="I8" s="322">
        <f t="shared" si="0"/>
        <v>327.738095238095</v>
      </c>
      <c r="J8" s="314">
        <f t="shared" ref="J8:N8" si="4">SUM(J5:J7)</f>
        <v>13765</v>
      </c>
      <c r="K8" s="314">
        <f t="shared" si="4"/>
        <v>42</v>
      </c>
      <c r="L8" s="314">
        <f t="shared" si="4"/>
        <v>48</v>
      </c>
      <c r="M8" s="323">
        <f t="shared" si="4"/>
        <v>404.4925</v>
      </c>
      <c r="N8" s="323">
        <f t="shared" si="4"/>
        <v>405.6785</v>
      </c>
      <c r="O8" s="323">
        <f t="shared" si="2"/>
        <v>-1.18600000000004</v>
      </c>
      <c r="P8" s="313"/>
    </row>
    <row r="9" customHeight="1" spans="1:16">
      <c r="A9" s="311" t="s">
        <v>156</v>
      </c>
      <c r="B9" s="311" t="s">
        <v>180</v>
      </c>
      <c r="C9" s="311"/>
      <c r="D9" s="311"/>
      <c r="E9" s="311"/>
      <c r="F9" s="311"/>
      <c r="G9" s="311"/>
      <c r="H9" s="311"/>
      <c r="I9" s="311"/>
      <c r="J9" s="311"/>
      <c r="K9" s="311" t="s">
        <v>158</v>
      </c>
      <c r="L9" s="311"/>
      <c r="M9" s="320" t="s">
        <v>159</v>
      </c>
      <c r="N9" s="320"/>
      <c r="O9" s="320"/>
      <c r="P9" s="311" t="s">
        <v>160</v>
      </c>
    </row>
    <row r="10" customHeight="1" spans="1:16">
      <c r="A10" s="311"/>
      <c r="B10" s="312" t="s">
        <v>181</v>
      </c>
      <c r="C10" s="312"/>
      <c r="D10" s="312" t="s">
        <v>182</v>
      </c>
      <c r="E10" s="312" t="s">
        <v>183</v>
      </c>
      <c r="F10" s="312" t="s">
        <v>184</v>
      </c>
      <c r="G10" s="312" t="s">
        <v>185</v>
      </c>
      <c r="H10" s="312"/>
      <c r="I10" s="321" t="s">
        <v>168</v>
      </c>
      <c r="J10" s="313" t="s">
        <v>169</v>
      </c>
      <c r="K10" s="311" t="s">
        <v>170</v>
      </c>
      <c r="L10" s="311" t="s">
        <v>171</v>
      </c>
      <c r="M10" s="320" t="s">
        <v>172</v>
      </c>
      <c r="N10" s="320" t="s">
        <v>173</v>
      </c>
      <c r="O10" s="320" t="s">
        <v>174</v>
      </c>
      <c r="P10" s="311" t="s">
        <v>175</v>
      </c>
    </row>
    <row r="11" customHeight="1" spans="1:16">
      <c r="A11" s="313">
        <v>10</v>
      </c>
      <c r="B11" s="315">
        <v>355</v>
      </c>
      <c r="C11" s="315"/>
      <c r="D11" s="315">
        <v>255</v>
      </c>
      <c r="E11" s="315">
        <f>2456+2541</f>
        <v>4997</v>
      </c>
      <c r="F11" s="315"/>
      <c r="G11" s="312"/>
      <c r="H11" s="312"/>
      <c r="I11" s="322">
        <f t="shared" ref="I11:I14" si="5">J11/K11</f>
        <v>295.105263157895</v>
      </c>
      <c r="J11" s="314">
        <f t="shared" ref="J11:J13" si="6">SUM(B11:H11)</f>
        <v>5607</v>
      </c>
      <c r="K11" s="314">
        <v>19</v>
      </c>
      <c r="L11" s="314">
        <v>11</v>
      </c>
      <c r="M11" s="323">
        <v>56.105</v>
      </c>
      <c r="N11" s="323">
        <v>56.1315</v>
      </c>
      <c r="O11" s="323">
        <f t="shared" ref="O11:O14" si="7">M11-N11</f>
        <v>-0.0265000000000057</v>
      </c>
      <c r="P11" s="324" t="s">
        <v>186</v>
      </c>
    </row>
    <row r="12" customHeight="1" spans="1:16">
      <c r="A12" s="313">
        <v>11</v>
      </c>
      <c r="B12" s="315">
        <v>334</v>
      </c>
      <c r="C12" s="315"/>
      <c r="D12" s="312"/>
      <c r="E12" s="315">
        <f>2263+1958</f>
        <v>4221</v>
      </c>
      <c r="F12" s="315"/>
      <c r="G12" s="312"/>
      <c r="H12" s="312"/>
      <c r="I12" s="322">
        <f t="shared" si="5"/>
        <v>325.357142857143</v>
      </c>
      <c r="J12" s="314">
        <f t="shared" si="6"/>
        <v>4555</v>
      </c>
      <c r="K12" s="314">
        <v>14</v>
      </c>
      <c r="L12" s="314">
        <v>16</v>
      </c>
      <c r="M12" s="323">
        <v>46.326</v>
      </c>
      <c r="N12" s="323">
        <v>48.119</v>
      </c>
      <c r="O12" s="323">
        <f t="shared" si="7"/>
        <v>-1.793</v>
      </c>
      <c r="P12" s="324" t="s">
        <v>187</v>
      </c>
    </row>
    <row r="13" customHeight="1" spans="1:16">
      <c r="A13" s="313">
        <v>12</v>
      </c>
      <c r="B13" s="312">
        <v>300</v>
      </c>
      <c r="C13" s="312"/>
      <c r="D13" s="315">
        <v>347</v>
      </c>
      <c r="E13" s="315">
        <f>1158+1589</f>
        <v>2747</v>
      </c>
      <c r="F13" s="315"/>
      <c r="G13" s="312"/>
      <c r="H13" s="312"/>
      <c r="I13" s="322">
        <f t="shared" si="5"/>
        <v>377.111111111111</v>
      </c>
      <c r="J13" s="314">
        <f t="shared" si="6"/>
        <v>3394</v>
      </c>
      <c r="K13" s="314">
        <v>9</v>
      </c>
      <c r="L13" s="314">
        <v>21</v>
      </c>
      <c r="M13" s="323">
        <v>35.051</v>
      </c>
      <c r="N13" s="323">
        <v>35.0045</v>
      </c>
      <c r="O13" s="323">
        <f t="shared" si="7"/>
        <v>0.0465000000000018</v>
      </c>
      <c r="P13" s="324" t="s">
        <v>188</v>
      </c>
    </row>
    <row r="14" customHeight="1" spans="1:16">
      <c r="A14" s="313" t="s">
        <v>179</v>
      </c>
      <c r="B14" s="314">
        <f t="shared" ref="B14:H14" si="8">SUM(B11:B13)</f>
        <v>989</v>
      </c>
      <c r="C14" s="314"/>
      <c r="D14" s="314">
        <f t="shared" si="8"/>
        <v>602</v>
      </c>
      <c r="E14" s="314">
        <f t="shared" si="8"/>
        <v>11965</v>
      </c>
      <c r="F14" s="314"/>
      <c r="G14" s="314"/>
      <c r="H14" s="314"/>
      <c r="I14" s="322">
        <f t="shared" si="5"/>
        <v>322.761904761905</v>
      </c>
      <c r="J14" s="314">
        <f t="shared" ref="J14:N14" si="9">SUM(J11:J13)</f>
        <v>13556</v>
      </c>
      <c r="K14" s="314">
        <f t="shared" si="9"/>
        <v>42</v>
      </c>
      <c r="L14" s="314">
        <f t="shared" si="9"/>
        <v>48</v>
      </c>
      <c r="M14" s="323">
        <f t="shared" si="9"/>
        <v>137.482</v>
      </c>
      <c r="N14" s="323">
        <f t="shared" si="9"/>
        <v>139.255</v>
      </c>
      <c r="O14" s="323">
        <f t="shared" si="7"/>
        <v>-1.773</v>
      </c>
      <c r="P14" s="313"/>
    </row>
    <row r="15" customHeight="1" spans="1:16">
      <c r="A15" s="311" t="s">
        <v>156</v>
      </c>
      <c r="B15" s="311" t="s">
        <v>189</v>
      </c>
      <c r="C15" s="311"/>
      <c r="D15" s="311"/>
      <c r="E15" s="311"/>
      <c r="F15" s="311"/>
      <c r="G15" s="311"/>
      <c r="H15" s="311"/>
      <c r="I15" s="311"/>
      <c r="J15" s="311"/>
      <c r="K15" s="311" t="s">
        <v>158</v>
      </c>
      <c r="L15" s="311"/>
      <c r="M15" s="320" t="s">
        <v>159</v>
      </c>
      <c r="N15" s="320"/>
      <c r="O15" s="320"/>
      <c r="P15" s="311" t="s">
        <v>160</v>
      </c>
    </row>
    <row r="16" customHeight="1" spans="1:16">
      <c r="A16" s="311"/>
      <c r="B16" s="311" t="s">
        <v>190</v>
      </c>
      <c r="C16" s="311"/>
      <c r="D16" s="311" t="s">
        <v>191</v>
      </c>
      <c r="E16" s="311"/>
      <c r="F16" s="311"/>
      <c r="G16" s="311" t="s">
        <v>192</v>
      </c>
      <c r="H16" s="311"/>
      <c r="I16" s="311" t="s">
        <v>168</v>
      </c>
      <c r="J16" s="311" t="s">
        <v>169</v>
      </c>
      <c r="K16" s="311" t="s">
        <v>170</v>
      </c>
      <c r="L16" s="311" t="s">
        <v>171</v>
      </c>
      <c r="M16" s="320" t="s">
        <v>172</v>
      </c>
      <c r="N16" s="320" t="s">
        <v>173</v>
      </c>
      <c r="O16" s="320" t="s">
        <v>174</v>
      </c>
      <c r="P16" s="311" t="s">
        <v>175</v>
      </c>
    </row>
    <row r="17" customHeight="1" spans="1:16">
      <c r="A17" s="313">
        <v>10</v>
      </c>
      <c r="B17" s="313">
        <v>1757</v>
      </c>
      <c r="C17" s="313"/>
      <c r="D17" s="313">
        <v>21724</v>
      </c>
      <c r="E17" s="313"/>
      <c r="F17" s="313"/>
      <c r="G17" s="313">
        <v>2385</v>
      </c>
      <c r="H17" s="313"/>
      <c r="I17" s="322">
        <f t="shared" ref="I17:I20" si="10">J17/K17</f>
        <v>1034.64</v>
      </c>
      <c r="J17" s="314">
        <f t="shared" ref="J17:J19" si="11">SUM(B17:H17)</f>
        <v>25866</v>
      </c>
      <c r="K17" s="313">
        <v>25</v>
      </c>
      <c r="L17" s="314">
        <v>5</v>
      </c>
      <c r="M17" s="323">
        <v>1189.2155</v>
      </c>
      <c r="N17" s="323">
        <v>1168.923</v>
      </c>
      <c r="O17" s="323">
        <f t="shared" ref="O17:O20" si="12">M17-N17</f>
        <v>20.2925</v>
      </c>
      <c r="P17" s="324" t="s">
        <v>193</v>
      </c>
    </row>
    <row r="18" customHeight="1" spans="1:16">
      <c r="A18" s="313">
        <v>11</v>
      </c>
      <c r="B18" s="313">
        <v>2230</v>
      </c>
      <c r="C18" s="313"/>
      <c r="D18" s="313">
        <v>13704</v>
      </c>
      <c r="E18" s="313"/>
      <c r="F18" s="313"/>
      <c r="G18" s="313">
        <v>1292</v>
      </c>
      <c r="H18" s="313"/>
      <c r="I18" s="322">
        <f t="shared" si="10"/>
        <v>662.538461538462</v>
      </c>
      <c r="J18" s="314">
        <f t="shared" si="11"/>
        <v>17226</v>
      </c>
      <c r="K18" s="313">
        <v>26</v>
      </c>
      <c r="L18" s="314">
        <v>4</v>
      </c>
      <c r="M18" s="323">
        <v>799.0585</v>
      </c>
      <c r="N18" s="323">
        <v>785.4965</v>
      </c>
      <c r="O18" s="323">
        <f t="shared" si="12"/>
        <v>13.562</v>
      </c>
      <c r="P18" s="324" t="s">
        <v>194</v>
      </c>
    </row>
    <row r="19" customHeight="1" spans="1:16">
      <c r="A19" s="313">
        <v>12</v>
      </c>
      <c r="B19" s="313">
        <v>1304</v>
      </c>
      <c r="C19" s="313"/>
      <c r="D19" s="313">
        <v>13649</v>
      </c>
      <c r="E19" s="313"/>
      <c r="F19" s="313"/>
      <c r="G19" s="313">
        <v>1178</v>
      </c>
      <c r="H19" s="313"/>
      <c r="I19" s="322">
        <f t="shared" si="10"/>
        <v>733.227272727273</v>
      </c>
      <c r="J19" s="314">
        <f t="shared" si="11"/>
        <v>16131</v>
      </c>
      <c r="K19" s="313">
        <v>22</v>
      </c>
      <c r="L19" s="314">
        <v>8</v>
      </c>
      <c r="M19" s="323">
        <v>750.8425</v>
      </c>
      <c r="N19" s="323">
        <v>738.118</v>
      </c>
      <c r="O19" s="323">
        <f t="shared" si="12"/>
        <v>12.7244999999999</v>
      </c>
      <c r="P19" s="324" t="s">
        <v>195</v>
      </c>
    </row>
    <row r="20" customHeight="1" spans="1:16">
      <c r="A20" s="313" t="s">
        <v>179</v>
      </c>
      <c r="B20" s="314">
        <f t="shared" ref="B20:H20" si="13">SUM(B17:B19)</f>
        <v>5291</v>
      </c>
      <c r="C20" s="314"/>
      <c r="D20" s="314">
        <f t="shared" si="13"/>
        <v>49077</v>
      </c>
      <c r="E20" s="314"/>
      <c r="F20" s="314"/>
      <c r="G20" s="314">
        <f t="shared" si="13"/>
        <v>4855</v>
      </c>
      <c r="H20" s="314"/>
      <c r="I20" s="322">
        <f t="shared" si="10"/>
        <v>811.27397260274</v>
      </c>
      <c r="J20" s="314">
        <f t="shared" ref="J20:N20" si="14">SUM(J17:J19)</f>
        <v>59223</v>
      </c>
      <c r="K20" s="314">
        <f t="shared" si="14"/>
        <v>73</v>
      </c>
      <c r="L20" s="314">
        <f t="shared" si="14"/>
        <v>17</v>
      </c>
      <c r="M20" s="323">
        <f t="shared" si="14"/>
        <v>2739.1165</v>
      </c>
      <c r="N20" s="323">
        <f t="shared" si="14"/>
        <v>2692.5375</v>
      </c>
      <c r="O20" s="323">
        <f t="shared" si="12"/>
        <v>46.5790000000002</v>
      </c>
      <c r="P20" s="313"/>
    </row>
    <row r="21" customHeight="1" spans="1:16">
      <c r="A21" s="311" t="s">
        <v>156</v>
      </c>
      <c r="B21" s="311" t="s">
        <v>196</v>
      </c>
      <c r="C21" s="311"/>
      <c r="D21" s="311"/>
      <c r="E21" s="311"/>
      <c r="F21" s="311"/>
      <c r="G21" s="311"/>
      <c r="H21" s="311"/>
      <c r="I21" s="311"/>
      <c r="J21" s="311"/>
      <c r="K21" s="311" t="s">
        <v>158</v>
      </c>
      <c r="L21" s="311"/>
      <c r="M21" s="320" t="s">
        <v>159</v>
      </c>
      <c r="N21" s="320"/>
      <c r="O21" s="320"/>
      <c r="P21" s="311" t="s">
        <v>160</v>
      </c>
    </row>
    <row r="22" customHeight="1" spans="1:16">
      <c r="A22" s="311"/>
      <c r="B22" s="311" t="s">
        <v>197</v>
      </c>
      <c r="C22" s="311"/>
      <c r="D22" s="311" t="s">
        <v>198</v>
      </c>
      <c r="E22" s="311"/>
      <c r="F22" s="311" t="s">
        <v>199</v>
      </c>
      <c r="G22" s="311"/>
      <c r="H22" s="311" t="s">
        <v>200</v>
      </c>
      <c r="I22" s="311" t="s">
        <v>168</v>
      </c>
      <c r="J22" s="311" t="s">
        <v>169</v>
      </c>
      <c r="K22" s="311" t="s">
        <v>170</v>
      </c>
      <c r="L22" s="311" t="s">
        <v>171</v>
      </c>
      <c r="M22" s="320" t="s">
        <v>172</v>
      </c>
      <c r="N22" s="320" t="s">
        <v>173</v>
      </c>
      <c r="O22" s="320" t="s">
        <v>174</v>
      </c>
      <c r="P22" s="311" t="s">
        <v>175</v>
      </c>
    </row>
    <row r="23" customHeight="1" spans="1:16">
      <c r="A23" s="313">
        <v>10</v>
      </c>
      <c r="B23" s="311">
        <v>7050</v>
      </c>
      <c r="C23" s="311"/>
      <c r="D23" s="311">
        <v>19353</v>
      </c>
      <c r="E23" s="311"/>
      <c r="F23" s="311">
        <v>1282</v>
      </c>
      <c r="G23" s="311"/>
      <c r="H23" s="311">
        <v>746</v>
      </c>
      <c r="I23" s="322">
        <f t="shared" ref="I23:I26" si="15">J23/K23</f>
        <v>1053</v>
      </c>
      <c r="J23" s="314">
        <f t="shared" ref="J23:J25" si="16">SUM(B23:H23)</f>
        <v>28431</v>
      </c>
      <c r="K23" s="313">
        <v>27</v>
      </c>
      <c r="L23" s="313">
        <v>3</v>
      </c>
      <c r="M23" s="323">
        <v>819.015</v>
      </c>
      <c r="N23" s="323">
        <v>813.6855</v>
      </c>
      <c r="O23" s="323">
        <f t="shared" ref="O23:O26" si="17">M23-N23</f>
        <v>5.32949999999994</v>
      </c>
      <c r="P23" s="324" t="s">
        <v>201</v>
      </c>
    </row>
    <row r="24" customHeight="1" spans="1:16">
      <c r="A24" s="313">
        <v>11</v>
      </c>
      <c r="B24" s="311">
        <v>5459</v>
      </c>
      <c r="C24" s="311"/>
      <c r="D24" s="311">
        <v>17217</v>
      </c>
      <c r="E24" s="311"/>
      <c r="F24" s="311">
        <v>2251</v>
      </c>
      <c r="G24" s="311"/>
      <c r="H24" s="311">
        <v>1285</v>
      </c>
      <c r="I24" s="322">
        <f t="shared" si="15"/>
        <v>1008.15384615385</v>
      </c>
      <c r="J24" s="314">
        <f t="shared" si="16"/>
        <v>26212</v>
      </c>
      <c r="K24" s="313">
        <v>26</v>
      </c>
      <c r="L24" s="313">
        <v>4</v>
      </c>
      <c r="M24" s="323">
        <v>788.9139</v>
      </c>
      <c r="N24" s="323">
        <v>784.3925</v>
      </c>
      <c r="O24" s="323">
        <f t="shared" si="17"/>
        <v>4.52139999999997</v>
      </c>
      <c r="P24" s="324" t="s">
        <v>202</v>
      </c>
    </row>
    <row r="25" customHeight="1" spans="1:16">
      <c r="A25" s="313">
        <v>12</v>
      </c>
      <c r="B25" s="311">
        <v>5778</v>
      </c>
      <c r="C25" s="311"/>
      <c r="D25" s="311">
        <v>17450</v>
      </c>
      <c r="E25" s="311"/>
      <c r="F25" s="311">
        <v>680</v>
      </c>
      <c r="G25" s="311"/>
      <c r="H25" s="311">
        <v>1355</v>
      </c>
      <c r="I25" s="322">
        <f t="shared" si="15"/>
        <v>935.666666666667</v>
      </c>
      <c r="J25" s="314">
        <f t="shared" si="16"/>
        <v>25263</v>
      </c>
      <c r="K25" s="313">
        <v>27</v>
      </c>
      <c r="L25" s="313">
        <v>3</v>
      </c>
      <c r="M25" s="323">
        <v>704.177</v>
      </c>
      <c r="N25" s="323">
        <v>699.887</v>
      </c>
      <c r="O25" s="323">
        <f t="shared" si="17"/>
        <v>4.29000000000008</v>
      </c>
      <c r="P25" s="324" t="s">
        <v>203</v>
      </c>
    </row>
    <row r="26" customHeight="1" spans="1:16">
      <c r="A26" s="313" t="s">
        <v>179</v>
      </c>
      <c r="B26" s="314">
        <f t="shared" ref="B26:H26" si="18">SUM(B23:B25)</f>
        <v>18287</v>
      </c>
      <c r="C26" s="314"/>
      <c r="D26" s="314">
        <f t="shared" si="18"/>
        <v>54020</v>
      </c>
      <c r="E26" s="314"/>
      <c r="F26" s="314">
        <f t="shared" si="18"/>
        <v>4213</v>
      </c>
      <c r="G26" s="314"/>
      <c r="H26" s="314">
        <f t="shared" si="18"/>
        <v>3386</v>
      </c>
      <c r="I26" s="322">
        <f t="shared" si="15"/>
        <v>998.825</v>
      </c>
      <c r="J26" s="314">
        <f t="shared" ref="J26:N26" si="19">SUM(J23:J25)</f>
        <v>79906</v>
      </c>
      <c r="K26" s="314">
        <f t="shared" si="19"/>
        <v>80</v>
      </c>
      <c r="L26" s="314">
        <f t="shared" si="19"/>
        <v>10</v>
      </c>
      <c r="M26" s="323">
        <f t="shared" si="19"/>
        <v>2312.1059</v>
      </c>
      <c r="N26" s="323">
        <f t="shared" si="19"/>
        <v>2297.965</v>
      </c>
      <c r="O26" s="323">
        <f t="shared" si="17"/>
        <v>14.1408999999999</v>
      </c>
      <c r="P26" s="313"/>
    </row>
    <row r="27" customHeight="1" spans="1:16">
      <c r="A27" s="311" t="s">
        <v>156</v>
      </c>
      <c r="B27" s="311" t="s">
        <v>204</v>
      </c>
      <c r="C27" s="311"/>
      <c r="D27" s="311"/>
      <c r="E27" s="311"/>
      <c r="F27" s="311"/>
      <c r="G27" s="311"/>
      <c r="H27" s="311"/>
      <c r="I27" s="311"/>
      <c r="J27" s="311"/>
      <c r="K27" s="311" t="s">
        <v>158</v>
      </c>
      <c r="L27" s="311"/>
      <c r="M27" s="320" t="s">
        <v>159</v>
      </c>
      <c r="N27" s="320"/>
      <c r="O27" s="320"/>
      <c r="P27" s="311" t="s">
        <v>160</v>
      </c>
    </row>
    <row r="28" customHeight="1" spans="1:16">
      <c r="A28" s="311"/>
      <c r="B28" s="312" t="s">
        <v>205</v>
      </c>
      <c r="C28" s="312"/>
      <c r="D28" s="312" t="s">
        <v>206</v>
      </c>
      <c r="E28" s="312"/>
      <c r="F28" s="312" t="s">
        <v>207</v>
      </c>
      <c r="G28" s="312" t="s">
        <v>208</v>
      </c>
      <c r="H28" s="312"/>
      <c r="I28" s="321" t="s">
        <v>168</v>
      </c>
      <c r="J28" s="313" t="s">
        <v>169</v>
      </c>
      <c r="K28" s="311" t="s">
        <v>170</v>
      </c>
      <c r="L28" s="311" t="s">
        <v>171</v>
      </c>
      <c r="M28" s="320" t="s">
        <v>172</v>
      </c>
      <c r="N28" s="320" t="s">
        <v>173</v>
      </c>
      <c r="O28" s="320" t="s">
        <v>174</v>
      </c>
      <c r="P28" s="311" t="s">
        <v>175</v>
      </c>
    </row>
    <row r="29" customHeight="1" spans="1:16">
      <c r="A29" s="313">
        <v>10</v>
      </c>
      <c r="B29" s="315"/>
      <c r="C29" s="315"/>
      <c r="D29" s="312"/>
      <c r="E29" s="312"/>
      <c r="F29" s="315"/>
      <c r="G29" s="315"/>
      <c r="H29" s="315"/>
      <c r="I29" s="322"/>
      <c r="J29" s="314"/>
      <c r="K29" s="314"/>
      <c r="L29" s="314"/>
      <c r="M29" s="323"/>
      <c r="N29" s="323"/>
      <c r="O29" s="323"/>
      <c r="P29" s="315"/>
    </row>
    <row r="30" customHeight="1" spans="1:16">
      <c r="A30" s="313">
        <v>11</v>
      </c>
      <c r="B30" s="315"/>
      <c r="C30" s="315"/>
      <c r="D30" s="315">
        <v>584</v>
      </c>
      <c r="E30" s="315"/>
      <c r="F30" s="315">
        <v>584</v>
      </c>
      <c r="G30" s="315"/>
      <c r="H30" s="315"/>
      <c r="I30" s="322">
        <f t="shared" ref="I29:I32" si="20">J30/K30</f>
        <v>584</v>
      </c>
      <c r="J30" s="314">
        <f t="shared" ref="J29:J31" si="21">SUM(B30:H30)</f>
        <v>1168</v>
      </c>
      <c r="K30" s="314">
        <v>2</v>
      </c>
      <c r="L30" s="314">
        <v>28</v>
      </c>
      <c r="M30" s="323">
        <v>5.476</v>
      </c>
      <c r="N30" s="323">
        <v>3.7285</v>
      </c>
      <c r="O30" s="323">
        <f t="shared" ref="O29:O31" si="22">M30-N30</f>
        <v>1.7475</v>
      </c>
      <c r="P30" s="324" t="s">
        <v>209</v>
      </c>
    </row>
    <row r="31" customHeight="1" spans="1:16">
      <c r="A31" s="313">
        <v>12</v>
      </c>
      <c r="B31" s="312"/>
      <c r="C31" s="312"/>
      <c r="D31" s="315"/>
      <c r="E31" s="315"/>
      <c r="F31" s="315"/>
      <c r="G31" s="315"/>
      <c r="H31" s="315"/>
      <c r="I31" s="322"/>
      <c r="J31" s="314"/>
      <c r="K31" s="314"/>
      <c r="L31" s="314"/>
      <c r="M31" s="323"/>
      <c r="N31" s="323"/>
      <c r="O31" s="323"/>
      <c r="P31" s="315"/>
    </row>
    <row r="32" customHeight="1" spans="1:16">
      <c r="A32" s="313" t="s">
        <v>179</v>
      </c>
      <c r="B32" s="314"/>
      <c r="C32" s="314"/>
      <c r="D32" s="314">
        <f>SUM(D29:D31)</f>
        <v>584</v>
      </c>
      <c r="E32" s="314"/>
      <c r="F32" s="314">
        <f>SUM(F29:F31)</f>
        <v>584</v>
      </c>
      <c r="G32" s="314"/>
      <c r="H32" s="314"/>
      <c r="I32" s="322">
        <f t="shared" si="20"/>
        <v>584</v>
      </c>
      <c r="J32" s="314">
        <f t="shared" ref="J32:N32" si="23">SUM(J29:J31)</f>
        <v>1168</v>
      </c>
      <c r="K32" s="314">
        <f t="shared" si="23"/>
        <v>2</v>
      </c>
      <c r="L32" s="314">
        <f t="shared" si="23"/>
        <v>28</v>
      </c>
      <c r="M32" s="323">
        <f t="shared" si="23"/>
        <v>5.476</v>
      </c>
      <c r="N32" s="323">
        <f t="shared" si="23"/>
        <v>3.7285</v>
      </c>
      <c r="O32" s="323">
        <f>M32-N32</f>
        <v>1.7475</v>
      </c>
      <c r="P32" s="313"/>
    </row>
    <row r="33" customHeight="1" spans="1:16">
      <c r="A33" s="311" t="s">
        <v>156</v>
      </c>
      <c r="B33" s="311" t="s">
        <v>210</v>
      </c>
      <c r="C33" s="311"/>
      <c r="D33" s="311"/>
      <c r="E33" s="311"/>
      <c r="F33" s="311"/>
      <c r="G33" s="311"/>
      <c r="H33" s="311"/>
      <c r="I33" s="311"/>
      <c r="J33" s="311"/>
      <c r="K33" s="311" t="s">
        <v>158</v>
      </c>
      <c r="L33" s="311"/>
      <c r="M33" s="320" t="s">
        <v>159</v>
      </c>
      <c r="N33" s="320"/>
      <c r="O33" s="320"/>
      <c r="P33" s="311" t="s">
        <v>160</v>
      </c>
    </row>
    <row r="34" customHeight="1" spans="1:16">
      <c r="A34" s="311"/>
      <c r="B34" s="312" t="s">
        <v>211</v>
      </c>
      <c r="C34" s="312"/>
      <c r="D34" s="312" t="s">
        <v>212</v>
      </c>
      <c r="E34" s="312"/>
      <c r="F34" s="312" t="s">
        <v>213</v>
      </c>
      <c r="G34" s="312" t="s">
        <v>214</v>
      </c>
      <c r="H34" s="312"/>
      <c r="I34" s="321" t="s">
        <v>168</v>
      </c>
      <c r="J34" s="313" t="s">
        <v>169</v>
      </c>
      <c r="K34" s="311" t="s">
        <v>170</v>
      </c>
      <c r="L34" s="311" t="s">
        <v>171</v>
      </c>
      <c r="M34" s="320" t="s">
        <v>172</v>
      </c>
      <c r="N34" s="320" t="s">
        <v>173</v>
      </c>
      <c r="O34" s="320" t="s">
        <v>174</v>
      </c>
      <c r="P34" s="311" t="s">
        <v>175</v>
      </c>
    </row>
    <row r="35" customHeight="1" spans="1:16">
      <c r="A35" s="313">
        <v>10</v>
      </c>
      <c r="B35" s="315">
        <v>237</v>
      </c>
      <c r="C35" s="315"/>
      <c r="D35" s="312">
        <v>4471</v>
      </c>
      <c r="E35" s="312"/>
      <c r="F35" s="315">
        <v>263</v>
      </c>
      <c r="G35" s="315">
        <f>4471+263</f>
        <v>4734</v>
      </c>
      <c r="H35" s="315"/>
      <c r="I35" s="322">
        <f t="shared" ref="I35:I38" si="24">J35/K35</f>
        <v>462.142857142857</v>
      </c>
      <c r="J35" s="314">
        <f t="shared" ref="J35:J37" si="25">SUM(B35:H35)</f>
        <v>9705</v>
      </c>
      <c r="K35" s="314">
        <v>21</v>
      </c>
      <c r="L35" s="314">
        <v>9</v>
      </c>
      <c r="M35" s="323">
        <v>210.3755</v>
      </c>
      <c r="N35" s="323">
        <v>209.832</v>
      </c>
      <c r="O35" s="323">
        <f t="shared" ref="O35:O38" si="26">M35-N35</f>
        <v>0.543499999999995</v>
      </c>
      <c r="P35" s="324" t="s">
        <v>215</v>
      </c>
    </row>
    <row r="36" customHeight="1" spans="1:16">
      <c r="A36" s="313">
        <v>11</v>
      </c>
      <c r="B36" s="315">
        <v>119</v>
      </c>
      <c r="C36" s="315"/>
      <c r="D36" s="315">
        <v>2632</v>
      </c>
      <c r="E36" s="315"/>
      <c r="F36" s="315">
        <v>93</v>
      </c>
      <c r="G36" s="315">
        <f>2632+93</f>
        <v>2725</v>
      </c>
      <c r="H36" s="315"/>
      <c r="I36" s="322">
        <f t="shared" si="24"/>
        <v>464.083333333333</v>
      </c>
      <c r="J36" s="314">
        <f t="shared" si="25"/>
        <v>5569</v>
      </c>
      <c r="K36" s="314">
        <v>12</v>
      </c>
      <c r="L36" s="314">
        <v>18</v>
      </c>
      <c r="M36" s="323">
        <v>116.5605</v>
      </c>
      <c r="N36" s="323">
        <v>116.4205</v>
      </c>
      <c r="O36" s="323">
        <f t="shared" si="26"/>
        <v>0.140000000000001</v>
      </c>
      <c r="P36" s="324" t="s">
        <v>216</v>
      </c>
    </row>
    <row r="37" customHeight="1" spans="1:16">
      <c r="A37" s="313">
        <v>12</v>
      </c>
      <c r="B37" s="312">
        <v>52</v>
      </c>
      <c r="C37" s="312"/>
      <c r="D37" s="315">
        <v>2792</v>
      </c>
      <c r="E37" s="315"/>
      <c r="F37" s="315">
        <v>111</v>
      </c>
      <c r="G37" s="315">
        <f>111+2792</f>
        <v>2903</v>
      </c>
      <c r="H37" s="315"/>
      <c r="I37" s="322">
        <f t="shared" si="24"/>
        <v>450.615384615385</v>
      </c>
      <c r="J37" s="314">
        <f t="shared" si="25"/>
        <v>5858</v>
      </c>
      <c r="K37" s="314">
        <v>13</v>
      </c>
      <c r="L37" s="314">
        <v>17</v>
      </c>
      <c r="M37" s="323">
        <v>122.174</v>
      </c>
      <c r="N37" s="323">
        <v>122.1485</v>
      </c>
      <c r="O37" s="323">
        <f t="shared" si="26"/>
        <v>0.0255000000000081</v>
      </c>
      <c r="P37" s="324" t="s">
        <v>217</v>
      </c>
    </row>
    <row r="38" ht="24" customHeight="1" spans="1:16">
      <c r="A38" s="313" t="s">
        <v>179</v>
      </c>
      <c r="B38" s="314">
        <f t="shared" ref="B38:H38" si="27">SUM(B35:B37)</f>
        <v>408</v>
      </c>
      <c r="C38" s="314"/>
      <c r="D38" s="314">
        <f t="shared" si="27"/>
        <v>9895</v>
      </c>
      <c r="E38" s="314"/>
      <c r="F38" s="314">
        <f t="shared" si="27"/>
        <v>467</v>
      </c>
      <c r="G38" s="314">
        <f t="shared" si="27"/>
        <v>10362</v>
      </c>
      <c r="H38" s="314"/>
      <c r="I38" s="322">
        <f t="shared" si="24"/>
        <v>459.391304347826</v>
      </c>
      <c r="J38" s="314">
        <f t="shared" ref="J38:N38" si="28">SUM(J35:J37)</f>
        <v>21132</v>
      </c>
      <c r="K38" s="314">
        <f t="shared" si="28"/>
        <v>46</v>
      </c>
      <c r="L38" s="314">
        <f t="shared" si="28"/>
        <v>44</v>
      </c>
      <c r="M38" s="323">
        <f t="shared" si="28"/>
        <v>449.11</v>
      </c>
      <c r="N38" s="323">
        <f t="shared" si="28"/>
        <v>448.401</v>
      </c>
      <c r="O38" s="323">
        <f t="shared" si="26"/>
        <v>0.709000000000003</v>
      </c>
      <c r="P38" s="313"/>
    </row>
    <row r="39" s="3" customFormat="1" ht="21" customHeight="1" spans="1:16">
      <c r="A39" s="316" t="s">
        <v>218</v>
      </c>
      <c r="B39" s="317"/>
      <c r="C39" s="317"/>
      <c r="D39" s="317"/>
      <c r="E39" s="317"/>
      <c r="F39" s="317"/>
      <c r="G39" s="317"/>
      <c r="H39" s="317"/>
      <c r="I39" s="325"/>
      <c r="J39" s="326">
        <f t="shared" ref="J39:O39" si="29">SUM(J38+J32+J26+J20+J14+J8)</f>
        <v>188750</v>
      </c>
      <c r="K39" s="326">
        <v>81</v>
      </c>
      <c r="L39" s="326">
        <v>11</v>
      </c>
      <c r="M39" s="327">
        <f>SUM(M38+M32+M26+M20+M14+M8)</f>
        <v>6047.7829</v>
      </c>
      <c r="N39" s="327">
        <f t="shared" si="29"/>
        <v>5987.5655</v>
      </c>
      <c r="O39" s="327">
        <f t="shared" si="29"/>
        <v>60.2174</v>
      </c>
      <c r="P39" s="326"/>
    </row>
    <row r="41" customHeight="1" spans="13:13">
      <c r="M41" s="328"/>
    </row>
  </sheetData>
  <mergeCells count="27">
    <mergeCell ref="A1:P1"/>
    <mergeCell ref="A2:P2"/>
    <mergeCell ref="B3:J3"/>
    <mergeCell ref="K3:L3"/>
    <mergeCell ref="M3:O3"/>
    <mergeCell ref="B9:J9"/>
    <mergeCell ref="K9:L9"/>
    <mergeCell ref="M9:O9"/>
    <mergeCell ref="B15:J15"/>
    <mergeCell ref="K15:L15"/>
    <mergeCell ref="M15:O15"/>
    <mergeCell ref="B21:J21"/>
    <mergeCell ref="K21:L21"/>
    <mergeCell ref="M21:O21"/>
    <mergeCell ref="B27:J27"/>
    <mergeCell ref="K27:L27"/>
    <mergeCell ref="M27:O27"/>
    <mergeCell ref="B33:J33"/>
    <mergeCell ref="K33:L33"/>
    <mergeCell ref="M33:O33"/>
    <mergeCell ref="A39:I39"/>
    <mergeCell ref="A3:A4"/>
    <mergeCell ref="A9:A10"/>
    <mergeCell ref="A15:A16"/>
    <mergeCell ref="A21:A22"/>
    <mergeCell ref="A27:A28"/>
    <mergeCell ref="A33:A34"/>
  </mergeCells>
  <pageMargins left="0.472222222222222" right="0.393055555555556" top="0.629861111111111" bottom="0.275" header="0.393055555555556" footer="0.314583333333333"/>
  <pageSetup paperSize="9" scale="86" fitToHeight="0" orientation="landscape"/>
  <headerFooter/>
  <rowBreaks count="1" manualBreakCount="1">
    <brk id="39" max="16383" man="1"/>
  </rowBreaks>
  <ignoredErrors>
    <ignoredError sqref="I32:J32 I30" evalError="1"/>
    <ignoredError sqref="J30" evalError="1" formulaRange="1"/>
    <ignoredError sqref="J23:J25 J17:J20 J6:J7" formulaRange="1"/>
    <ignoredError sqref="I38 I32 I26 I20 I14 I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3"/>
  <sheetViews>
    <sheetView view="pageBreakPreview" zoomScale="120" zoomScaleNormal="100" topLeftCell="A204" workbookViewId="0">
      <selection activeCell="C220" sqref="C220"/>
    </sheetView>
  </sheetViews>
  <sheetFormatPr defaultColWidth="9" defaultRowHeight="15"/>
  <cols>
    <col min="1" max="1" width="19.0583333333333" style="43" customWidth="1"/>
    <col min="2" max="2" width="9" style="142" customWidth="1"/>
    <col min="3" max="3" width="12" style="143" customWidth="1"/>
    <col min="4" max="5" width="13.625" style="143" customWidth="1"/>
    <col min="6" max="6" width="12.9083333333333" style="143" customWidth="1"/>
    <col min="7" max="7" width="21.0333333333333" style="43" customWidth="1"/>
    <col min="8" max="8" width="11.4583333333333" style="143" customWidth="1"/>
    <col min="9" max="16383" width="9" style="40"/>
    <col min="16384" max="16384" width="9" style="144"/>
  </cols>
  <sheetData>
    <row r="1" spans="1:2">
      <c r="A1" s="43" t="s">
        <v>219</v>
      </c>
      <c r="B1" s="44"/>
    </row>
    <row r="2" ht="21" customHeight="1" spans="1:8">
      <c r="A2" s="145" t="s">
        <v>220</v>
      </c>
      <c r="B2" s="47"/>
      <c r="C2" s="47"/>
      <c r="D2" s="47"/>
      <c r="E2" s="47"/>
      <c r="F2" s="47"/>
      <c r="G2" s="145"/>
      <c r="H2" s="47"/>
    </row>
    <row r="3" ht="13.55" customHeight="1" spans="1:8">
      <c r="A3" s="50" t="s">
        <v>221</v>
      </c>
      <c r="B3" s="50" t="s">
        <v>222</v>
      </c>
      <c r="C3" s="51" t="s">
        <v>223</v>
      </c>
      <c r="D3" s="52" t="s">
        <v>224</v>
      </c>
      <c r="E3" s="52" t="s">
        <v>225</v>
      </c>
      <c r="F3" s="52" t="s">
        <v>226</v>
      </c>
      <c r="G3" s="112"/>
      <c r="H3" s="52" t="s">
        <v>227</v>
      </c>
    </row>
    <row r="4" ht="13.55" customHeight="1" spans="1:8">
      <c r="A4" s="113"/>
      <c r="B4" s="113"/>
      <c r="C4" s="114"/>
      <c r="D4" s="115"/>
      <c r="E4" s="115"/>
      <c r="F4" s="52" t="s">
        <v>228</v>
      </c>
      <c r="G4" s="57" t="s">
        <v>229</v>
      </c>
      <c r="H4" s="115"/>
    </row>
    <row r="5" s="41" customFormat="1" ht="13.2" customHeight="1" spans="1:8">
      <c r="A5" s="257" t="s">
        <v>230</v>
      </c>
      <c r="B5" s="258" t="s">
        <v>231</v>
      </c>
      <c r="C5" s="259">
        <v>0.078</v>
      </c>
      <c r="D5" s="259">
        <v>0.248</v>
      </c>
      <c r="E5" s="259">
        <v>0</v>
      </c>
      <c r="F5" s="260">
        <v>0</v>
      </c>
      <c r="G5" s="261" t="s">
        <v>232</v>
      </c>
      <c r="H5" s="262">
        <f t="shared" ref="H5:H15" si="0">C5+D5-E5</f>
        <v>0.326</v>
      </c>
    </row>
    <row r="6" s="42" customFormat="1" ht="13.2" customHeight="1" spans="1:8">
      <c r="A6" s="263" t="s">
        <v>233</v>
      </c>
      <c r="B6" s="258" t="s">
        <v>234</v>
      </c>
      <c r="C6" s="259">
        <v>1.104</v>
      </c>
      <c r="D6" s="259">
        <v>0.4435</v>
      </c>
      <c r="E6" s="259">
        <v>0</v>
      </c>
      <c r="F6" s="264">
        <v>0</v>
      </c>
      <c r="G6" s="261" t="s">
        <v>232</v>
      </c>
      <c r="H6" s="262">
        <f t="shared" si="0"/>
        <v>1.5475</v>
      </c>
    </row>
    <row r="7" s="42" customFormat="1" ht="13.2" customHeight="1" spans="1:9">
      <c r="A7" s="265" t="s">
        <v>235</v>
      </c>
      <c r="B7" s="266" t="s">
        <v>236</v>
      </c>
      <c r="C7" s="267">
        <v>2.019</v>
      </c>
      <c r="D7" s="267">
        <v>1.5375</v>
      </c>
      <c r="E7" s="267">
        <v>2.13</v>
      </c>
      <c r="F7" s="260">
        <v>2.13</v>
      </c>
      <c r="G7" s="268" t="s">
        <v>237</v>
      </c>
      <c r="H7" s="262">
        <f t="shared" si="0"/>
        <v>1.4265</v>
      </c>
      <c r="I7" s="74"/>
    </row>
    <row r="8" s="42" customFormat="1" ht="13.2" customHeight="1" spans="1:9">
      <c r="A8" s="269" t="s">
        <v>238</v>
      </c>
      <c r="B8" s="270" t="s">
        <v>239</v>
      </c>
      <c r="C8" s="264">
        <v>0.19</v>
      </c>
      <c r="D8" s="271">
        <v>0.0875</v>
      </c>
      <c r="E8" s="267">
        <v>0</v>
      </c>
      <c r="F8" s="260">
        <v>0</v>
      </c>
      <c r="G8" s="261" t="s">
        <v>232</v>
      </c>
      <c r="H8" s="260">
        <f t="shared" si="0"/>
        <v>0.2775</v>
      </c>
      <c r="I8" s="74"/>
    </row>
    <row r="9" s="42" customFormat="1" ht="13.2" customHeight="1" spans="1:9">
      <c r="A9" s="257" t="s">
        <v>240</v>
      </c>
      <c r="B9" s="258" t="s">
        <v>241</v>
      </c>
      <c r="C9" s="259">
        <v>0.0805000000000007</v>
      </c>
      <c r="D9" s="259">
        <v>4.2955</v>
      </c>
      <c r="E9" s="259">
        <v>3.77</v>
      </c>
      <c r="F9" s="260">
        <v>3.77</v>
      </c>
      <c r="G9" s="272" t="s">
        <v>242</v>
      </c>
      <c r="H9" s="262">
        <f t="shared" si="0"/>
        <v>0.606</v>
      </c>
      <c r="I9" s="74"/>
    </row>
    <row r="10" s="42" customFormat="1" ht="13.2" customHeight="1" spans="1:8">
      <c r="A10" s="257" t="s">
        <v>243</v>
      </c>
      <c r="B10" s="258" t="s">
        <v>244</v>
      </c>
      <c r="C10" s="259">
        <v>4.6155</v>
      </c>
      <c r="D10" s="259">
        <v>2.034</v>
      </c>
      <c r="E10" s="259">
        <v>4.413</v>
      </c>
      <c r="F10" s="260">
        <v>4.413</v>
      </c>
      <c r="G10" s="268" t="s">
        <v>245</v>
      </c>
      <c r="H10" s="259">
        <f t="shared" si="0"/>
        <v>2.2365</v>
      </c>
    </row>
    <row r="11" s="42" customFormat="1" ht="13.2" customHeight="1" spans="1:8">
      <c r="A11" s="273" t="s">
        <v>246</v>
      </c>
      <c r="B11" s="274" t="s">
        <v>247</v>
      </c>
      <c r="C11" s="260">
        <v>0</v>
      </c>
      <c r="D11" s="271">
        <v>0</v>
      </c>
      <c r="E11" s="271">
        <v>0</v>
      </c>
      <c r="F11" s="260">
        <v>0</v>
      </c>
      <c r="G11" s="261" t="s">
        <v>248</v>
      </c>
      <c r="H11" s="264">
        <f t="shared" si="0"/>
        <v>0</v>
      </c>
    </row>
    <row r="12" s="42" customFormat="1" ht="13.2" customHeight="1" spans="1:8">
      <c r="A12" s="269" t="s">
        <v>249</v>
      </c>
      <c r="B12" s="274" t="s">
        <v>250</v>
      </c>
      <c r="C12" s="260">
        <v>0</v>
      </c>
      <c r="D12" s="271">
        <v>0</v>
      </c>
      <c r="E12" s="271">
        <v>0</v>
      </c>
      <c r="F12" s="260">
        <v>0</v>
      </c>
      <c r="G12" s="261" t="s">
        <v>248</v>
      </c>
      <c r="H12" s="264">
        <f t="shared" si="0"/>
        <v>0</v>
      </c>
    </row>
    <row r="13" s="42" customFormat="1" ht="13.2" customHeight="1" spans="1:8">
      <c r="A13" s="257" t="s">
        <v>251</v>
      </c>
      <c r="B13" s="275" t="s">
        <v>252</v>
      </c>
      <c r="C13" s="262">
        <v>2.9105</v>
      </c>
      <c r="D13" s="262">
        <v>13.045</v>
      </c>
      <c r="E13" s="262">
        <v>11.56</v>
      </c>
      <c r="F13" s="260">
        <v>11.56</v>
      </c>
      <c r="G13" s="268" t="s">
        <v>245</v>
      </c>
      <c r="H13" s="259">
        <f t="shared" si="0"/>
        <v>4.3955</v>
      </c>
    </row>
    <row r="14" s="42" customFormat="1" ht="13.2" customHeight="1" spans="1:8">
      <c r="A14" s="269" t="s">
        <v>253</v>
      </c>
      <c r="B14" s="274" t="s">
        <v>254</v>
      </c>
      <c r="C14" s="260">
        <v>0.0835000000000006</v>
      </c>
      <c r="D14" s="264">
        <v>2.468</v>
      </c>
      <c r="E14" s="260">
        <v>0</v>
      </c>
      <c r="F14" s="260">
        <v>0</v>
      </c>
      <c r="G14" s="261" t="s">
        <v>232</v>
      </c>
      <c r="H14" s="264">
        <f t="shared" si="0"/>
        <v>2.5515</v>
      </c>
    </row>
    <row r="15" s="42" customFormat="1" ht="13.2" customHeight="1" spans="1:8">
      <c r="A15" s="257" t="s">
        <v>255</v>
      </c>
      <c r="B15" s="275" t="s">
        <v>256</v>
      </c>
      <c r="C15" s="262">
        <v>2.3</v>
      </c>
      <c r="D15" s="259">
        <v>6.1165</v>
      </c>
      <c r="E15" s="262">
        <v>7.78</v>
      </c>
      <c r="F15" s="262">
        <v>2.39</v>
      </c>
      <c r="G15" s="272" t="s">
        <v>237</v>
      </c>
      <c r="H15" s="259">
        <f t="shared" si="0"/>
        <v>0.636499999999999</v>
      </c>
    </row>
    <row r="16" s="42" customFormat="1" ht="13.2" customHeight="1" spans="1:8">
      <c r="A16" s="276"/>
      <c r="B16" s="277"/>
      <c r="C16" s="278"/>
      <c r="D16" s="279"/>
      <c r="E16" s="278"/>
      <c r="F16" s="262">
        <v>5.39</v>
      </c>
      <c r="G16" s="268" t="s">
        <v>242</v>
      </c>
      <c r="H16" s="279"/>
    </row>
    <row r="17" s="42" customFormat="1" ht="13.2" customHeight="1" spans="1:8">
      <c r="A17" s="269" t="s">
        <v>257</v>
      </c>
      <c r="B17" s="274" t="s">
        <v>258</v>
      </c>
      <c r="C17" s="260">
        <v>0</v>
      </c>
      <c r="D17" s="264">
        <v>0</v>
      </c>
      <c r="E17" s="260">
        <v>0</v>
      </c>
      <c r="F17" s="262">
        <v>0</v>
      </c>
      <c r="G17" s="261" t="s">
        <v>248</v>
      </c>
      <c r="H17" s="264">
        <f t="shared" ref="H17:H33" si="1">C17+D17-E17</f>
        <v>0</v>
      </c>
    </row>
    <row r="18" s="42" customFormat="1" ht="13.2" customHeight="1" spans="1:8">
      <c r="A18" s="269" t="s">
        <v>259</v>
      </c>
      <c r="B18" s="274" t="s">
        <v>260</v>
      </c>
      <c r="C18" s="260">
        <v>0</v>
      </c>
      <c r="D18" s="264">
        <v>0</v>
      </c>
      <c r="E18" s="260">
        <v>0</v>
      </c>
      <c r="F18" s="262">
        <v>0</v>
      </c>
      <c r="G18" s="261" t="s">
        <v>248</v>
      </c>
      <c r="H18" s="264">
        <f t="shared" si="1"/>
        <v>0</v>
      </c>
    </row>
    <row r="19" s="42" customFormat="1" ht="13.2" customHeight="1" spans="1:8">
      <c r="A19" s="280" t="s">
        <v>261</v>
      </c>
      <c r="B19" s="274" t="s">
        <v>262</v>
      </c>
      <c r="C19" s="260">
        <v>0</v>
      </c>
      <c r="D19" s="259">
        <v>0.0875</v>
      </c>
      <c r="E19" s="262">
        <v>0</v>
      </c>
      <c r="F19" s="262">
        <v>0</v>
      </c>
      <c r="G19" s="261" t="s">
        <v>232</v>
      </c>
      <c r="H19" s="264">
        <f t="shared" si="1"/>
        <v>0.0875</v>
      </c>
    </row>
    <row r="20" s="42" customFormat="1" ht="13.2" customHeight="1" spans="1:8">
      <c r="A20" s="280" t="s">
        <v>263</v>
      </c>
      <c r="B20" s="274" t="s">
        <v>264</v>
      </c>
      <c r="C20" s="260">
        <v>0</v>
      </c>
      <c r="D20" s="259">
        <v>0.2725</v>
      </c>
      <c r="E20" s="262">
        <v>0</v>
      </c>
      <c r="F20" s="262">
        <v>0</v>
      </c>
      <c r="G20" s="261" t="s">
        <v>232</v>
      </c>
      <c r="H20" s="264">
        <f t="shared" si="1"/>
        <v>0.2725</v>
      </c>
    </row>
    <row r="21" s="42" customFormat="1" ht="13.2" customHeight="1" spans="1:8">
      <c r="A21" s="257" t="s">
        <v>265</v>
      </c>
      <c r="B21" s="275" t="s">
        <v>266</v>
      </c>
      <c r="C21" s="262">
        <v>0.1735</v>
      </c>
      <c r="D21" s="259">
        <v>1.3845</v>
      </c>
      <c r="E21" s="262">
        <v>1.36</v>
      </c>
      <c r="F21" s="262">
        <v>1.36</v>
      </c>
      <c r="G21" s="268" t="s">
        <v>245</v>
      </c>
      <c r="H21" s="259">
        <f t="shared" si="1"/>
        <v>0.198</v>
      </c>
    </row>
    <row r="22" s="42" customFormat="1" ht="13.2" customHeight="1" spans="1:8">
      <c r="A22" s="257" t="s">
        <v>267</v>
      </c>
      <c r="B22" s="275" t="s">
        <v>268</v>
      </c>
      <c r="C22" s="262">
        <v>0.714</v>
      </c>
      <c r="D22" s="259">
        <v>0.5765</v>
      </c>
      <c r="E22" s="262">
        <v>0</v>
      </c>
      <c r="F22" s="262">
        <v>0</v>
      </c>
      <c r="G22" s="261" t="s">
        <v>232</v>
      </c>
      <c r="H22" s="259">
        <f t="shared" si="1"/>
        <v>1.2905</v>
      </c>
    </row>
    <row r="23" s="42" customFormat="1" ht="13.2" customHeight="1" spans="1:8">
      <c r="A23" s="281" t="s">
        <v>269</v>
      </c>
      <c r="B23" s="274" t="s">
        <v>270</v>
      </c>
      <c r="C23" s="260">
        <v>0.743500000000004</v>
      </c>
      <c r="D23" s="260">
        <v>34.0335</v>
      </c>
      <c r="E23" s="260">
        <v>34.777</v>
      </c>
      <c r="F23" s="262">
        <v>34.777</v>
      </c>
      <c r="G23" s="261" t="s">
        <v>271</v>
      </c>
      <c r="H23" s="264">
        <f t="shared" si="1"/>
        <v>0</v>
      </c>
    </row>
    <row r="24" s="42" customFormat="1" ht="13.2" customHeight="1" spans="1:8">
      <c r="A24" s="276" t="s">
        <v>272</v>
      </c>
      <c r="B24" s="277" t="s">
        <v>273</v>
      </c>
      <c r="C24" s="278">
        <v>13.9875</v>
      </c>
      <c r="D24" s="278">
        <v>5.472</v>
      </c>
      <c r="E24" s="278">
        <v>10.37</v>
      </c>
      <c r="F24" s="260">
        <v>10.37</v>
      </c>
      <c r="G24" s="268" t="s">
        <v>274</v>
      </c>
      <c r="H24" s="260">
        <f t="shared" si="1"/>
        <v>9.0895</v>
      </c>
    </row>
    <row r="25" s="42" customFormat="1" ht="13.2" customHeight="1" spans="1:8">
      <c r="A25" s="269" t="s">
        <v>275</v>
      </c>
      <c r="B25" s="274" t="s">
        <v>276</v>
      </c>
      <c r="C25" s="260">
        <v>2.2775</v>
      </c>
      <c r="D25" s="260">
        <v>2.618</v>
      </c>
      <c r="E25" s="260">
        <v>3.75</v>
      </c>
      <c r="F25" s="262">
        <v>3.75</v>
      </c>
      <c r="G25" s="268" t="s">
        <v>245</v>
      </c>
      <c r="H25" s="260">
        <f t="shared" si="1"/>
        <v>1.1455</v>
      </c>
    </row>
    <row r="26" s="42" customFormat="1" ht="13.2" customHeight="1" spans="1:8">
      <c r="A26" s="257" t="s">
        <v>277</v>
      </c>
      <c r="B26" s="275" t="s">
        <v>278</v>
      </c>
      <c r="C26" s="262">
        <v>0</v>
      </c>
      <c r="D26" s="262">
        <v>0</v>
      </c>
      <c r="E26" s="262">
        <v>0</v>
      </c>
      <c r="F26" s="262">
        <v>0</v>
      </c>
      <c r="G26" s="261" t="s">
        <v>248</v>
      </c>
      <c r="H26" s="262">
        <f t="shared" si="1"/>
        <v>0</v>
      </c>
    </row>
    <row r="27" s="42" customFormat="1" ht="13.2" customHeight="1" spans="1:8">
      <c r="A27" s="257" t="s">
        <v>279</v>
      </c>
      <c r="B27" s="275" t="s">
        <v>280</v>
      </c>
      <c r="C27" s="262">
        <v>0</v>
      </c>
      <c r="D27" s="262">
        <v>0.0535</v>
      </c>
      <c r="E27" s="260">
        <v>0.0535</v>
      </c>
      <c r="F27" s="260">
        <v>0.0535</v>
      </c>
      <c r="G27" s="261" t="s">
        <v>271</v>
      </c>
      <c r="H27" s="262">
        <f t="shared" si="1"/>
        <v>0</v>
      </c>
    </row>
    <row r="28" s="42" customFormat="1" ht="13.2" customHeight="1" spans="1:8">
      <c r="A28" s="257" t="s">
        <v>281</v>
      </c>
      <c r="B28" s="275" t="s">
        <v>282</v>
      </c>
      <c r="C28" s="262">
        <v>0</v>
      </c>
      <c r="D28" s="262">
        <v>0</v>
      </c>
      <c r="E28" s="262">
        <v>0</v>
      </c>
      <c r="F28" s="262">
        <v>0</v>
      </c>
      <c r="G28" s="261" t="s">
        <v>248</v>
      </c>
      <c r="H28" s="262">
        <f t="shared" si="1"/>
        <v>0</v>
      </c>
    </row>
    <row r="29" s="42" customFormat="1" ht="13.2" customHeight="1" spans="1:8">
      <c r="A29" s="257" t="s">
        <v>283</v>
      </c>
      <c r="B29" s="275" t="s">
        <v>284</v>
      </c>
      <c r="C29" s="262">
        <v>0</v>
      </c>
      <c r="D29" s="262">
        <v>0</v>
      </c>
      <c r="E29" s="262">
        <v>0</v>
      </c>
      <c r="F29" s="260">
        <v>0</v>
      </c>
      <c r="G29" s="261" t="s">
        <v>248</v>
      </c>
      <c r="H29" s="262">
        <f t="shared" si="1"/>
        <v>0</v>
      </c>
    </row>
    <row r="30" s="42" customFormat="1" ht="13.2" customHeight="1" spans="1:8">
      <c r="A30" s="257" t="s">
        <v>285</v>
      </c>
      <c r="B30" s="275" t="s">
        <v>286</v>
      </c>
      <c r="C30" s="262">
        <v>0.503</v>
      </c>
      <c r="D30" s="262">
        <v>0.458</v>
      </c>
      <c r="E30" s="262">
        <v>0</v>
      </c>
      <c r="F30" s="260">
        <v>0</v>
      </c>
      <c r="G30" s="261" t="s">
        <v>232</v>
      </c>
      <c r="H30" s="262">
        <f t="shared" si="1"/>
        <v>0.961</v>
      </c>
    </row>
    <row r="31" s="42" customFormat="1" ht="13.2" customHeight="1" spans="1:8">
      <c r="A31" s="257" t="s">
        <v>287</v>
      </c>
      <c r="B31" s="275" t="s">
        <v>288</v>
      </c>
      <c r="C31" s="262">
        <v>0</v>
      </c>
      <c r="D31" s="262">
        <v>0</v>
      </c>
      <c r="E31" s="262">
        <v>0</v>
      </c>
      <c r="F31" s="262">
        <v>0</v>
      </c>
      <c r="G31" s="261" t="s">
        <v>248</v>
      </c>
      <c r="H31" s="262">
        <f t="shared" si="1"/>
        <v>0</v>
      </c>
    </row>
    <row r="32" s="42" customFormat="1" ht="13.2" customHeight="1" spans="1:8">
      <c r="A32" s="280" t="s">
        <v>289</v>
      </c>
      <c r="B32" s="275" t="s">
        <v>290</v>
      </c>
      <c r="C32" s="262">
        <v>0</v>
      </c>
      <c r="D32" s="262">
        <v>0.9675</v>
      </c>
      <c r="E32" s="262">
        <v>0</v>
      </c>
      <c r="F32" s="262">
        <v>0</v>
      </c>
      <c r="G32" s="261" t="s">
        <v>232</v>
      </c>
      <c r="H32" s="262">
        <f t="shared" si="1"/>
        <v>0.9675</v>
      </c>
    </row>
    <row r="33" s="42" customFormat="1" ht="13.2" customHeight="1" spans="1:8">
      <c r="A33" s="257" t="s">
        <v>291</v>
      </c>
      <c r="B33" s="275" t="s">
        <v>292</v>
      </c>
      <c r="C33" s="262">
        <v>6.04200000000001</v>
      </c>
      <c r="D33" s="262">
        <v>35.24</v>
      </c>
      <c r="E33" s="262">
        <v>41.0165</v>
      </c>
      <c r="F33" s="260">
        <v>40.03</v>
      </c>
      <c r="G33" s="268" t="s">
        <v>245</v>
      </c>
      <c r="H33" s="262">
        <f t="shared" si="1"/>
        <v>0.26550000000001</v>
      </c>
    </row>
    <row r="34" s="42" customFormat="1" ht="13.2" customHeight="1" spans="1:8">
      <c r="A34" s="276"/>
      <c r="B34" s="277"/>
      <c r="C34" s="278"/>
      <c r="D34" s="278"/>
      <c r="E34" s="278"/>
      <c r="F34" s="260">
        <v>0.9865</v>
      </c>
      <c r="G34" s="261" t="s">
        <v>271</v>
      </c>
      <c r="H34" s="278"/>
    </row>
    <row r="35" s="42" customFormat="1" ht="13.2" customHeight="1" spans="1:8">
      <c r="A35" s="280" t="s">
        <v>293</v>
      </c>
      <c r="B35" s="275" t="s">
        <v>294</v>
      </c>
      <c r="C35" s="262">
        <v>0</v>
      </c>
      <c r="D35" s="262">
        <v>1.34</v>
      </c>
      <c r="E35" s="262">
        <v>1.34</v>
      </c>
      <c r="F35" s="260">
        <v>1.34</v>
      </c>
      <c r="G35" s="268" t="s">
        <v>245</v>
      </c>
      <c r="H35" s="262">
        <f t="shared" ref="H35:H38" si="2">C35+D35-E35</f>
        <v>0</v>
      </c>
    </row>
    <row r="36" s="42" customFormat="1" ht="13.2" customHeight="1" spans="1:8">
      <c r="A36" s="280" t="s">
        <v>295</v>
      </c>
      <c r="B36" s="275" t="s">
        <v>296</v>
      </c>
      <c r="C36" s="262">
        <v>0</v>
      </c>
      <c r="D36" s="262">
        <v>18.085</v>
      </c>
      <c r="E36" s="262">
        <v>10.55</v>
      </c>
      <c r="F36" s="260">
        <v>10.55</v>
      </c>
      <c r="G36" s="268" t="s">
        <v>245</v>
      </c>
      <c r="H36" s="262">
        <f t="shared" si="2"/>
        <v>7.535</v>
      </c>
    </row>
    <row r="37" s="42" customFormat="1" ht="13.2" customHeight="1" spans="1:8">
      <c r="A37" s="280" t="s">
        <v>297</v>
      </c>
      <c r="B37" s="275" t="s">
        <v>298</v>
      </c>
      <c r="C37" s="262">
        <v>0</v>
      </c>
      <c r="D37" s="262">
        <v>0.108</v>
      </c>
      <c r="E37" s="262">
        <v>0</v>
      </c>
      <c r="F37" s="260">
        <v>0</v>
      </c>
      <c r="G37" s="261" t="s">
        <v>232</v>
      </c>
      <c r="H37" s="262">
        <f t="shared" si="2"/>
        <v>0.108</v>
      </c>
    </row>
    <row r="38" s="42" customFormat="1" ht="13.2" customHeight="1" spans="1:8">
      <c r="A38" s="257" t="s">
        <v>299</v>
      </c>
      <c r="B38" s="275" t="s">
        <v>300</v>
      </c>
      <c r="C38" s="262">
        <v>5.6365</v>
      </c>
      <c r="D38" s="262">
        <v>17.927</v>
      </c>
      <c r="E38" s="262">
        <v>22.934</v>
      </c>
      <c r="F38" s="260">
        <v>21.66</v>
      </c>
      <c r="G38" s="268" t="s">
        <v>245</v>
      </c>
      <c r="H38" s="262">
        <f t="shared" si="2"/>
        <v>0.629499999999997</v>
      </c>
    </row>
    <row r="39" s="42" customFormat="1" ht="13.2" customHeight="1" spans="1:8">
      <c r="A39" s="276"/>
      <c r="B39" s="282"/>
      <c r="C39" s="278"/>
      <c r="D39" s="278"/>
      <c r="E39" s="278"/>
      <c r="F39" s="260">
        <v>1.274</v>
      </c>
      <c r="G39" s="261" t="s">
        <v>271</v>
      </c>
      <c r="H39" s="278"/>
    </row>
    <row r="40" s="42" customFormat="1" ht="13.2" customHeight="1" spans="1:8">
      <c r="A40" s="257" t="s">
        <v>301</v>
      </c>
      <c r="B40" s="274" t="s">
        <v>302</v>
      </c>
      <c r="C40" s="262">
        <v>0</v>
      </c>
      <c r="D40" s="262">
        <v>0.7065</v>
      </c>
      <c r="E40" s="262">
        <v>0</v>
      </c>
      <c r="F40" s="260">
        <v>0</v>
      </c>
      <c r="G40" s="261" t="s">
        <v>232</v>
      </c>
      <c r="H40" s="262">
        <f t="shared" ref="H40:H43" si="3">C40+D40-E40</f>
        <v>0.7065</v>
      </c>
    </row>
    <row r="41" s="42" customFormat="1" ht="13.2" customHeight="1" spans="1:8">
      <c r="A41" s="257" t="s">
        <v>303</v>
      </c>
      <c r="B41" s="274" t="s">
        <v>304</v>
      </c>
      <c r="C41" s="262">
        <v>0</v>
      </c>
      <c r="D41" s="262">
        <v>9.144</v>
      </c>
      <c r="E41" s="262">
        <v>5.79</v>
      </c>
      <c r="F41" s="260">
        <v>5.79</v>
      </c>
      <c r="G41" s="268" t="s">
        <v>245</v>
      </c>
      <c r="H41" s="262">
        <f t="shared" si="3"/>
        <v>3.354</v>
      </c>
    </row>
    <row r="42" s="42" customFormat="1" ht="13.2" customHeight="1" spans="1:8">
      <c r="A42" s="257" t="s">
        <v>305</v>
      </c>
      <c r="B42" s="274" t="s">
        <v>306</v>
      </c>
      <c r="C42" s="262">
        <v>0</v>
      </c>
      <c r="D42" s="262">
        <v>0.2565</v>
      </c>
      <c r="E42" s="262">
        <v>0</v>
      </c>
      <c r="F42" s="260">
        <v>0</v>
      </c>
      <c r="G42" s="261" t="s">
        <v>232</v>
      </c>
      <c r="H42" s="262">
        <f t="shared" si="3"/>
        <v>0.2565</v>
      </c>
    </row>
    <row r="43" s="42" customFormat="1" ht="13.2" customHeight="1" spans="1:8">
      <c r="A43" s="283" t="s">
        <v>307</v>
      </c>
      <c r="B43" s="275" t="s">
        <v>308</v>
      </c>
      <c r="C43" s="262">
        <v>6.6065</v>
      </c>
      <c r="D43" s="262">
        <v>14.3855</v>
      </c>
      <c r="E43" s="262">
        <v>18.424</v>
      </c>
      <c r="F43" s="260">
        <v>15.12</v>
      </c>
      <c r="G43" s="268" t="s">
        <v>43</v>
      </c>
      <c r="H43" s="262">
        <f t="shared" si="3"/>
        <v>2.568</v>
      </c>
    </row>
    <row r="44" s="42" customFormat="1" ht="13.2" customHeight="1" spans="1:8">
      <c r="A44" s="284"/>
      <c r="B44" s="277"/>
      <c r="C44" s="278"/>
      <c r="D44" s="278"/>
      <c r="E44" s="278"/>
      <c r="F44" s="260">
        <v>3.304</v>
      </c>
      <c r="G44" s="261" t="s">
        <v>271</v>
      </c>
      <c r="H44" s="278"/>
    </row>
    <row r="45" s="42" customFormat="1" ht="13.2" customHeight="1" spans="1:8">
      <c r="A45" s="285" t="s">
        <v>309</v>
      </c>
      <c r="B45" s="274" t="s">
        <v>310</v>
      </c>
      <c r="C45" s="260">
        <v>0</v>
      </c>
      <c r="D45" s="260">
        <v>10.9845</v>
      </c>
      <c r="E45" s="260">
        <v>10.9845</v>
      </c>
      <c r="F45" s="260">
        <v>10.9845</v>
      </c>
      <c r="G45" s="261" t="s">
        <v>271</v>
      </c>
      <c r="H45" s="262">
        <f t="shared" ref="H45:H54" si="4">C45+D45-E45</f>
        <v>0</v>
      </c>
    </row>
    <row r="46" s="42" customFormat="1" ht="13.2" customHeight="1" spans="1:8">
      <c r="A46" s="257" t="s">
        <v>311</v>
      </c>
      <c r="B46" s="275" t="s">
        <v>312</v>
      </c>
      <c r="C46" s="262">
        <v>0</v>
      </c>
      <c r="D46" s="262">
        <v>19.293</v>
      </c>
      <c r="E46" s="262">
        <v>19.293</v>
      </c>
      <c r="F46" s="262">
        <v>19.293</v>
      </c>
      <c r="G46" s="261" t="s">
        <v>271</v>
      </c>
      <c r="H46" s="262">
        <f t="shared" si="4"/>
        <v>0</v>
      </c>
    </row>
    <row r="47" s="42" customFormat="1" ht="13.2" customHeight="1" spans="1:8">
      <c r="A47" s="257" t="s">
        <v>313</v>
      </c>
      <c r="B47" s="275" t="s">
        <v>314</v>
      </c>
      <c r="C47" s="262">
        <v>1.5495</v>
      </c>
      <c r="D47" s="262">
        <v>0.703</v>
      </c>
      <c r="E47" s="262">
        <v>0</v>
      </c>
      <c r="F47" s="262">
        <v>0</v>
      </c>
      <c r="G47" s="261" t="s">
        <v>232</v>
      </c>
      <c r="H47" s="262">
        <f t="shared" si="4"/>
        <v>2.2525</v>
      </c>
    </row>
    <row r="48" s="42" customFormat="1" ht="13.2" customHeight="1" spans="1:8">
      <c r="A48" s="257" t="s">
        <v>315</v>
      </c>
      <c r="B48" s="275" t="s">
        <v>316</v>
      </c>
      <c r="C48" s="262">
        <v>0.699</v>
      </c>
      <c r="D48" s="262">
        <v>0.344</v>
      </c>
      <c r="E48" s="262">
        <v>0</v>
      </c>
      <c r="F48" s="262">
        <v>0</v>
      </c>
      <c r="G48" s="261" t="s">
        <v>232</v>
      </c>
      <c r="H48" s="262">
        <f t="shared" si="4"/>
        <v>1.043</v>
      </c>
    </row>
    <row r="49" s="42" customFormat="1" ht="13.2" customHeight="1" spans="1:8">
      <c r="A49" s="257" t="s">
        <v>317</v>
      </c>
      <c r="B49" s="275" t="s">
        <v>318</v>
      </c>
      <c r="C49" s="260">
        <v>0</v>
      </c>
      <c r="D49" s="260">
        <v>562.008</v>
      </c>
      <c r="E49" s="260">
        <v>562.008</v>
      </c>
      <c r="F49" s="260">
        <v>562.008</v>
      </c>
      <c r="G49" s="261" t="s">
        <v>271</v>
      </c>
      <c r="H49" s="262">
        <f t="shared" si="4"/>
        <v>0</v>
      </c>
    </row>
    <row r="50" s="42" customFormat="1" ht="13.2" customHeight="1" spans="1:8">
      <c r="A50" s="269" t="s">
        <v>319</v>
      </c>
      <c r="B50" s="274" t="s">
        <v>320</v>
      </c>
      <c r="C50" s="260">
        <v>0</v>
      </c>
      <c r="D50" s="262">
        <v>0</v>
      </c>
      <c r="E50" s="262">
        <v>0</v>
      </c>
      <c r="F50" s="262">
        <v>0</v>
      </c>
      <c r="G50" s="261" t="s">
        <v>248</v>
      </c>
      <c r="H50" s="262">
        <f t="shared" si="4"/>
        <v>0</v>
      </c>
    </row>
    <row r="51" s="42" customFormat="1" ht="13.2" customHeight="1" spans="1:8">
      <c r="A51" s="257" t="s">
        <v>321</v>
      </c>
      <c r="B51" s="275" t="s">
        <v>322</v>
      </c>
      <c r="C51" s="262">
        <v>0</v>
      </c>
      <c r="D51" s="262">
        <v>218.6745</v>
      </c>
      <c r="E51" s="262">
        <v>218.6745</v>
      </c>
      <c r="F51" s="262">
        <v>218.6745</v>
      </c>
      <c r="G51" s="261" t="s">
        <v>271</v>
      </c>
      <c r="H51" s="262">
        <f t="shared" si="4"/>
        <v>0</v>
      </c>
    </row>
    <row r="52" s="42" customFormat="1" ht="13.2" customHeight="1" spans="1:8">
      <c r="A52" s="257" t="s">
        <v>323</v>
      </c>
      <c r="B52" s="275" t="s">
        <v>324</v>
      </c>
      <c r="C52" s="262">
        <v>1.1095</v>
      </c>
      <c r="D52" s="262">
        <v>14.34</v>
      </c>
      <c r="E52" s="262">
        <v>5.18</v>
      </c>
      <c r="F52" s="262">
        <v>5.18</v>
      </c>
      <c r="G52" s="261" t="s">
        <v>43</v>
      </c>
      <c r="H52" s="262">
        <f t="shared" si="4"/>
        <v>10.2695</v>
      </c>
    </row>
    <row r="53" s="42" customFormat="1" ht="13.2" customHeight="1" spans="1:8">
      <c r="A53" s="269" t="s">
        <v>325</v>
      </c>
      <c r="B53" s="274" t="s">
        <v>326</v>
      </c>
      <c r="C53" s="260">
        <v>0.58</v>
      </c>
      <c r="D53" s="260">
        <v>3.9695</v>
      </c>
      <c r="E53" s="260">
        <v>3.71</v>
      </c>
      <c r="F53" s="260">
        <v>3.71</v>
      </c>
      <c r="G53" s="272" t="s">
        <v>327</v>
      </c>
      <c r="H53" s="260">
        <f t="shared" si="4"/>
        <v>0.8395</v>
      </c>
    </row>
    <row r="54" s="42" customFormat="1" ht="13.2" customHeight="1" spans="1:8">
      <c r="A54" s="269" t="s">
        <v>328</v>
      </c>
      <c r="B54" s="274" t="s">
        <v>329</v>
      </c>
      <c r="C54" s="260">
        <v>49.1784999999999</v>
      </c>
      <c r="D54" s="260">
        <v>168.976</v>
      </c>
      <c r="E54" s="260">
        <v>199.14</v>
      </c>
      <c r="F54" s="260">
        <v>38.37</v>
      </c>
      <c r="G54" s="268" t="s">
        <v>330</v>
      </c>
      <c r="H54" s="260">
        <f t="shared" si="4"/>
        <v>19.0144999999999</v>
      </c>
    </row>
    <row r="55" s="42" customFormat="1" ht="13.2" customHeight="1" spans="1:8">
      <c r="A55" s="269"/>
      <c r="B55" s="274"/>
      <c r="C55" s="260"/>
      <c r="D55" s="260"/>
      <c r="E55" s="260"/>
      <c r="F55" s="260">
        <v>140.63</v>
      </c>
      <c r="G55" s="268" t="s">
        <v>327</v>
      </c>
      <c r="H55" s="260"/>
    </row>
    <row r="56" s="42" customFormat="1" ht="13.2" customHeight="1" spans="1:8">
      <c r="A56" s="269"/>
      <c r="B56" s="274"/>
      <c r="C56" s="260"/>
      <c r="D56" s="260"/>
      <c r="E56" s="260"/>
      <c r="F56" s="260">
        <v>20.14</v>
      </c>
      <c r="G56" s="268" t="s">
        <v>331</v>
      </c>
      <c r="H56" s="260"/>
    </row>
    <row r="57" s="42" customFormat="1" ht="13.2" customHeight="1" spans="1:8">
      <c r="A57" s="257" t="s">
        <v>332</v>
      </c>
      <c r="B57" s="275" t="s">
        <v>333</v>
      </c>
      <c r="C57" s="262">
        <v>7.08699999999999</v>
      </c>
      <c r="D57" s="262">
        <v>54.6265</v>
      </c>
      <c r="E57" s="262">
        <v>56.88</v>
      </c>
      <c r="F57" s="260">
        <v>56.88</v>
      </c>
      <c r="G57" s="268" t="s">
        <v>334</v>
      </c>
      <c r="H57" s="262">
        <f t="shared" ref="H57:H81" si="5">C57+D57-E57</f>
        <v>4.83349999999999</v>
      </c>
    </row>
    <row r="58" s="42" customFormat="1" ht="13.2" customHeight="1" spans="1:8">
      <c r="A58" s="257" t="s">
        <v>335</v>
      </c>
      <c r="B58" s="275" t="s">
        <v>336</v>
      </c>
      <c r="C58" s="262">
        <v>8.904</v>
      </c>
      <c r="D58" s="262">
        <v>8.1195</v>
      </c>
      <c r="E58" s="262">
        <v>0</v>
      </c>
      <c r="F58" s="260">
        <v>0</v>
      </c>
      <c r="G58" s="261" t="s">
        <v>232</v>
      </c>
      <c r="H58" s="262">
        <f t="shared" si="5"/>
        <v>17.0235</v>
      </c>
    </row>
    <row r="59" s="42" customFormat="1" ht="13.2" customHeight="1" spans="1:8">
      <c r="A59" s="257" t="s">
        <v>337</v>
      </c>
      <c r="B59" s="275" t="s">
        <v>338</v>
      </c>
      <c r="C59" s="262">
        <v>0</v>
      </c>
      <c r="D59" s="262">
        <v>0.5925</v>
      </c>
      <c r="E59" s="262">
        <v>0.5925</v>
      </c>
      <c r="F59" s="262">
        <v>0.5925</v>
      </c>
      <c r="G59" s="261" t="s">
        <v>271</v>
      </c>
      <c r="H59" s="262">
        <f t="shared" si="5"/>
        <v>0</v>
      </c>
    </row>
    <row r="60" s="42" customFormat="1" ht="13.2" customHeight="1" spans="1:8">
      <c r="A60" s="257" t="s">
        <v>339</v>
      </c>
      <c r="B60" s="275" t="s">
        <v>340</v>
      </c>
      <c r="C60" s="262">
        <v>0</v>
      </c>
      <c r="D60" s="262">
        <v>0</v>
      </c>
      <c r="E60" s="262">
        <v>0</v>
      </c>
      <c r="F60" s="262">
        <v>0</v>
      </c>
      <c r="G60" s="286" t="s">
        <v>248</v>
      </c>
      <c r="H60" s="262">
        <f t="shared" si="5"/>
        <v>0</v>
      </c>
    </row>
    <row r="61" s="42" customFormat="1" ht="13.2" customHeight="1" spans="1:8">
      <c r="A61" s="257" t="s">
        <v>341</v>
      </c>
      <c r="B61" s="275" t="s">
        <v>342</v>
      </c>
      <c r="C61" s="262">
        <v>0</v>
      </c>
      <c r="D61" s="262">
        <v>139.8205</v>
      </c>
      <c r="E61" s="262">
        <v>139.8205</v>
      </c>
      <c r="F61" s="262">
        <v>139.8205</v>
      </c>
      <c r="G61" s="261" t="s">
        <v>271</v>
      </c>
      <c r="H61" s="262">
        <f t="shared" si="5"/>
        <v>0</v>
      </c>
    </row>
    <row r="62" s="42" customFormat="1" ht="13.2" customHeight="1" spans="1:8">
      <c r="A62" s="257" t="s">
        <v>343</v>
      </c>
      <c r="B62" s="275" t="s">
        <v>344</v>
      </c>
      <c r="C62" s="262">
        <v>0</v>
      </c>
      <c r="D62" s="262">
        <v>0</v>
      </c>
      <c r="E62" s="262">
        <v>0</v>
      </c>
      <c r="F62" s="262">
        <v>0</v>
      </c>
      <c r="G62" s="261" t="s">
        <v>248</v>
      </c>
      <c r="H62" s="262">
        <f t="shared" si="5"/>
        <v>0</v>
      </c>
    </row>
    <row r="63" s="42" customFormat="1" ht="13.2" customHeight="1" spans="1:8">
      <c r="A63" s="257" t="s">
        <v>345</v>
      </c>
      <c r="B63" s="275" t="s">
        <v>346</v>
      </c>
      <c r="C63" s="262">
        <v>3.6635</v>
      </c>
      <c r="D63" s="262">
        <v>4.0355</v>
      </c>
      <c r="E63" s="262">
        <v>5.86</v>
      </c>
      <c r="F63" s="262">
        <v>5.86</v>
      </c>
      <c r="G63" s="261" t="s">
        <v>274</v>
      </c>
      <c r="H63" s="262">
        <f t="shared" si="5"/>
        <v>1.839</v>
      </c>
    </row>
    <row r="64" s="42" customFormat="1" ht="13.2" customHeight="1" spans="1:8">
      <c r="A64" s="287" t="s">
        <v>347</v>
      </c>
      <c r="B64" s="275" t="s">
        <v>348</v>
      </c>
      <c r="C64" s="262">
        <v>0</v>
      </c>
      <c r="D64" s="262">
        <v>0</v>
      </c>
      <c r="E64" s="262">
        <v>0</v>
      </c>
      <c r="F64" s="262">
        <v>0</v>
      </c>
      <c r="G64" s="261" t="s">
        <v>248</v>
      </c>
      <c r="H64" s="262">
        <f t="shared" si="5"/>
        <v>0</v>
      </c>
    </row>
    <row r="65" s="42" customFormat="1" ht="13.2" customHeight="1" spans="1:8">
      <c r="A65" s="257" t="s">
        <v>349</v>
      </c>
      <c r="B65" s="275" t="s">
        <v>350</v>
      </c>
      <c r="C65" s="262">
        <v>0</v>
      </c>
      <c r="D65" s="262">
        <v>0</v>
      </c>
      <c r="E65" s="262">
        <v>0</v>
      </c>
      <c r="F65" s="262">
        <v>0</v>
      </c>
      <c r="G65" s="261" t="s">
        <v>248</v>
      </c>
      <c r="H65" s="262">
        <f t="shared" si="5"/>
        <v>0</v>
      </c>
    </row>
    <row r="66" s="42" customFormat="1" ht="13.2" customHeight="1" spans="1:8">
      <c r="A66" s="257" t="s">
        <v>351</v>
      </c>
      <c r="B66" s="275" t="s">
        <v>352</v>
      </c>
      <c r="C66" s="262">
        <v>0</v>
      </c>
      <c r="D66" s="262">
        <v>0</v>
      </c>
      <c r="E66" s="262">
        <v>0</v>
      </c>
      <c r="F66" s="262">
        <v>0</v>
      </c>
      <c r="G66" s="261" t="s">
        <v>248</v>
      </c>
      <c r="H66" s="262">
        <f t="shared" si="5"/>
        <v>0</v>
      </c>
    </row>
    <row r="67" s="42" customFormat="1" ht="13.2" customHeight="1" spans="1:8">
      <c r="A67" s="257" t="s">
        <v>353</v>
      </c>
      <c r="B67" s="275" t="s">
        <v>354</v>
      </c>
      <c r="C67" s="262">
        <v>0</v>
      </c>
      <c r="D67" s="262">
        <v>0</v>
      </c>
      <c r="E67" s="262">
        <v>0</v>
      </c>
      <c r="F67" s="262">
        <v>0</v>
      </c>
      <c r="G67" s="261" t="s">
        <v>248</v>
      </c>
      <c r="H67" s="262">
        <f t="shared" si="5"/>
        <v>0</v>
      </c>
    </row>
    <row r="68" s="42" customFormat="1" ht="13.2" customHeight="1" spans="1:8">
      <c r="A68" s="257" t="s">
        <v>355</v>
      </c>
      <c r="B68" s="275" t="s">
        <v>356</v>
      </c>
      <c r="C68" s="262">
        <v>0.736499999999999</v>
      </c>
      <c r="D68" s="262">
        <v>6.725</v>
      </c>
      <c r="E68" s="262">
        <v>5.72</v>
      </c>
      <c r="F68" s="262">
        <v>5.72</v>
      </c>
      <c r="G68" s="261" t="s">
        <v>327</v>
      </c>
      <c r="H68" s="262">
        <f t="shared" si="5"/>
        <v>1.7415</v>
      </c>
    </row>
    <row r="69" s="42" customFormat="1" ht="13.2" customHeight="1" spans="1:8">
      <c r="A69" s="257" t="s">
        <v>357</v>
      </c>
      <c r="B69" s="275" t="s">
        <v>358</v>
      </c>
      <c r="C69" s="262">
        <v>0.3345</v>
      </c>
      <c r="D69" s="262">
        <v>1.447</v>
      </c>
      <c r="E69" s="262">
        <v>0</v>
      </c>
      <c r="F69" s="260">
        <v>0</v>
      </c>
      <c r="G69" s="261" t="s">
        <v>232</v>
      </c>
      <c r="H69" s="262">
        <f t="shared" si="5"/>
        <v>1.7815</v>
      </c>
    </row>
    <row r="70" s="42" customFormat="1" ht="13.2" customHeight="1" spans="1:8">
      <c r="A70" s="257" t="s">
        <v>359</v>
      </c>
      <c r="B70" s="275" t="s">
        <v>360</v>
      </c>
      <c r="C70" s="262">
        <v>0</v>
      </c>
      <c r="D70" s="262">
        <v>0</v>
      </c>
      <c r="E70" s="262">
        <v>0</v>
      </c>
      <c r="F70" s="262">
        <v>0</v>
      </c>
      <c r="G70" s="261" t="s">
        <v>248</v>
      </c>
      <c r="H70" s="262">
        <f t="shared" si="5"/>
        <v>0</v>
      </c>
    </row>
    <row r="71" s="42" customFormat="1" ht="13.2" customHeight="1" spans="1:8">
      <c r="A71" s="257" t="s">
        <v>361</v>
      </c>
      <c r="B71" s="275" t="s">
        <v>362</v>
      </c>
      <c r="C71" s="262">
        <v>0</v>
      </c>
      <c r="D71" s="262">
        <v>0</v>
      </c>
      <c r="E71" s="262">
        <v>0</v>
      </c>
      <c r="F71" s="262">
        <v>0</v>
      </c>
      <c r="G71" s="261" t="s">
        <v>248</v>
      </c>
      <c r="H71" s="262">
        <f t="shared" si="5"/>
        <v>0</v>
      </c>
    </row>
    <row r="72" s="42" customFormat="1" ht="13.2" customHeight="1" spans="1:8">
      <c r="A72" s="257" t="s">
        <v>363</v>
      </c>
      <c r="B72" s="275" t="s">
        <v>364</v>
      </c>
      <c r="C72" s="262">
        <v>0</v>
      </c>
      <c r="D72" s="262">
        <v>0</v>
      </c>
      <c r="E72" s="262">
        <v>0</v>
      </c>
      <c r="F72" s="262">
        <v>0</v>
      </c>
      <c r="G72" s="261" t="s">
        <v>248</v>
      </c>
      <c r="H72" s="260">
        <f t="shared" si="5"/>
        <v>0</v>
      </c>
    </row>
    <row r="73" s="42" customFormat="1" ht="13.2" customHeight="1" spans="1:8">
      <c r="A73" s="257" t="s">
        <v>365</v>
      </c>
      <c r="B73" s="275" t="s">
        <v>366</v>
      </c>
      <c r="C73" s="262">
        <v>0</v>
      </c>
      <c r="D73" s="262">
        <v>53.1005</v>
      </c>
      <c r="E73" s="262">
        <v>53.1005</v>
      </c>
      <c r="F73" s="262">
        <v>53.1005</v>
      </c>
      <c r="G73" s="261" t="s">
        <v>367</v>
      </c>
      <c r="H73" s="262">
        <f t="shared" si="5"/>
        <v>0</v>
      </c>
    </row>
    <row r="74" s="42" customFormat="1" ht="13.2" customHeight="1" spans="1:8">
      <c r="A74" s="257" t="s">
        <v>368</v>
      </c>
      <c r="B74" s="275" t="s">
        <v>369</v>
      </c>
      <c r="C74" s="262">
        <v>0</v>
      </c>
      <c r="D74" s="262">
        <v>1.068</v>
      </c>
      <c r="E74" s="262">
        <v>1.068</v>
      </c>
      <c r="F74" s="262">
        <v>1.068</v>
      </c>
      <c r="G74" s="261" t="s">
        <v>367</v>
      </c>
      <c r="H74" s="262">
        <f t="shared" si="5"/>
        <v>0</v>
      </c>
    </row>
    <row r="75" s="42" customFormat="1" ht="13.2" customHeight="1" spans="1:8">
      <c r="A75" s="257" t="s">
        <v>370</v>
      </c>
      <c r="B75" s="275" t="s">
        <v>371</v>
      </c>
      <c r="C75" s="262">
        <v>0.6145</v>
      </c>
      <c r="D75" s="262">
        <v>0.277</v>
      </c>
      <c r="E75" s="262">
        <v>0</v>
      </c>
      <c r="F75" s="262">
        <v>0</v>
      </c>
      <c r="G75" s="261" t="s">
        <v>232</v>
      </c>
      <c r="H75" s="262">
        <f t="shared" si="5"/>
        <v>0.8915</v>
      </c>
    </row>
    <row r="76" s="42" customFormat="1" ht="13.2" customHeight="1" spans="1:8">
      <c r="A76" s="257" t="s">
        <v>372</v>
      </c>
      <c r="B76" s="275" t="s">
        <v>373</v>
      </c>
      <c r="C76" s="262">
        <v>37.2175000000001</v>
      </c>
      <c r="D76" s="262">
        <v>186.931</v>
      </c>
      <c r="E76" s="262">
        <v>159.36</v>
      </c>
      <c r="F76" s="260">
        <v>159.36</v>
      </c>
      <c r="G76" s="268" t="s">
        <v>374</v>
      </c>
      <c r="H76" s="262">
        <f t="shared" si="5"/>
        <v>64.7885000000001</v>
      </c>
    </row>
    <row r="77" s="42" customFormat="1" ht="13.2" customHeight="1" spans="1:8">
      <c r="A77" s="257" t="s">
        <v>375</v>
      </c>
      <c r="B77" s="275" t="s">
        <v>376</v>
      </c>
      <c r="C77" s="262">
        <v>13.986</v>
      </c>
      <c r="D77" s="262">
        <v>19.6275</v>
      </c>
      <c r="E77" s="262">
        <v>18.43</v>
      </c>
      <c r="F77" s="260">
        <v>18.43</v>
      </c>
      <c r="G77" s="268" t="s">
        <v>327</v>
      </c>
      <c r="H77" s="262">
        <f t="shared" si="5"/>
        <v>15.1835</v>
      </c>
    </row>
    <row r="78" s="42" customFormat="1" ht="13.2" customHeight="1" spans="1:8">
      <c r="A78" s="257" t="s">
        <v>377</v>
      </c>
      <c r="B78" s="275" t="s">
        <v>378</v>
      </c>
      <c r="C78" s="262">
        <v>0</v>
      </c>
      <c r="D78" s="262">
        <v>0</v>
      </c>
      <c r="E78" s="262">
        <v>0</v>
      </c>
      <c r="F78" s="262">
        <v>0</v>
      </c>
      <c r="G78" s="261" t="s">
        <v>248</v>
      </c>
      <c r="H78" s="262">
        <f t="shared" si="5"/>
        <v>0</v>
      </c>
    </row>
    <row r="79" s="42" customFormat="1" ht="13.2" customHeight="1" spans="1:8">
      <c r="A79" s="269" t="s">
        <v>379</v>
      </c>
      <c r="B79" s="274" t="s">
        <v>380</v>
      </c>
      <c r="C79" s="262">
        <v>0</v>
      </c>
      <c r="D79" s="262">
        <v>0</v>
      </c>
      <c r="E79" s="262">
        <v>0</v>
      </c>
      <c r="F79" s="262">
        <v>0</v>
      </c>
      <c r="G79" s="261" t="s">
        <v>248</v>
      </c>
      <c r="H79" s="262">
        <f t="shared" si="5"/>
        <v>0</v>
      </c>
    </row>
    <row r="80" s="42" customFormat="1" ht="13.2" customHeight="1" spans="1:8">
      <c r="A80" s="269" t="s">
        <v>381</v>
      </c>
      <c r="B80" s="274" t="s">
        <v>382</v>
      </c>
      <c r="C80" s="262">
        <v>0</v>
      </c>
      <c r="D80" s="260">
        <v>359.0825</v>
      </c>
      <c r="E80" s="260">
        <v>359.0825</v>
      </c>
      <c r="F80" s="260">
        <v>359.0825</v>
      </c>
      <c r="G80" s="261" t="s">
        <v>367</v>
      </c>
      <c r="H80" s="262">
        <f t="shared" si="5"/>
        <v>0</v>
      </c>
    </row>
    <row r="81" s="42" customFormat="1" ht="13.2" customHeight="1" spans="1:8">
      <c r="A81" s="257" t="s">
        <v>383</v>
      </c>
      <c r="B81" s="275" t="s">
        <v>384</v>
      </c>
      <c r="C81" s="262">
        <v>6.77099999999999</v>
      </c>
      <c r="D81" s="262">
        <v>17.6885</v>
      </c>
      <c r="E81" s="262">
        <v>23.12</v>
      </c>
      <c r="F81" s="262">
        <v>15.13</v>
      </c>
      <c r="G81" s="261" t="s">
        <v>274</v>
      </c>
      <c r="H81" s="262">
        <f t="shared" si="5"/>
        <v>1.33949999999999</v>
      </c>
    </row>
    <row r="82" s="42" customFormat="1" ht="13.2" customHeight="1" spans="1:8">
      <c r="A82" s="276"/>
      <c r="B82" s="277"/>
      <c r="C82" s="278"/>
      <c r="D82" s="278"/>
      <c r="E82" s="278"/>
      <c r="F82" s="262">
        <v>7.99</v>
      </c>
      <c r="G82" s="261" t="s">
        <v>242</v>
      </c>
      <c r="H82" s="278"/>
    </row>
    <row r="83" s="42" customFormat="1" ht="13.2" customHeight="1" spans="1:8">
      <c r="A83" s="257" t="s">
        <v>385</v>
      </c>
      <c r="B83" s="275" t="s">
        <v>386</v>
      </c>
      <c r="C83" s="262">
        <v>3.4615</v>
      </c>
      <c r="D83" s="262">
        <v>2.5325</v>
      </c>
      <c r="E83" s="262">
        <v>4.62</v>
      </c>
      <c r="F83" s="260">
        <v>4.62</v>
      </c>
      <c r="G83" s="261" t="s">
        <v>274</v>
      </c>
      <c r="H83" s="262">
        <f t="shared" ref="H83:H109" si="6">C83+D83-E83</f>
        <v>1.374</v>
      </c>
    </row>
    <row r="84" s="42" customFormat="1" ht="13.2" customHeight="1" spans="1:8">
      <c r="A84" s="257" t="s">
        <v>387</v>
      </c>
      <c r="B84" s="275" t="s">
        <v>388</v>
      </c>
      <c r="C84" s="262">
        <v>6.635</v>
      </c>
      <c r="D84" s="262">
        <v>4.4255</v>
      </c>
      <c r="E84" s="262">
        <v>7.34</v>
      </c>
      <c r="F84" s="260">
        <v>3.86</v>
      </c>
      <c r="G84" s="261" t="s">
        <v>274</v>
      </c>
      <c r="H84" s="262">
        <f t="shared" si="6"/>
        <v>3.7205</v>
      </c>
    </row>
    <row r="85" s="42" customFormat="1" ht="13.2" customHeight="1" spans="1:8">
      <c r="A85" s="276"/>
      <c r="B85" s="277"/>
      <c r="C85" s="278"/>
      <c r="D85" s="278"/>
      <c r="E85" s="278"/>
      <c r="F85" s="262">
        <v>3.48</v>
      </c>
      <c r="G85" s="261" t="s">
        <v>389</v>
      </c>
      <c r="H85" s="278"/>
    </row>
    <row r="86" s="42" customFormat="1" ht="13.2" customHeight="1" spans="1:8">
      <c r="A86" s="269" t="s">
        <v>390</v>
      </c>
      <c r="B86" s="274" t="s">
        <v>391</v>
      </c>
      <c r="C86" s="262">
        <v>0</v>
      </c>
      <c r="D86" s="262">
        <v>0</v>
      </c>
      <c r="E86" s="262">
        <v>0</v>
      </c>
      <c r="F86" s="262">
        <v>0</v>
      </c>
      <c r="G86" s="286" t="s">
        <v>248</v>
      </c>
      <c r="H86" s="262">
        <f t="shared" si="6"/>
        <v>0</v>
      </c>
    </row>
    <row r="87" s="42" customFormat="1" ht="13.2" customHeight="1" spans="1:8">
      <c r="A87" s="257" t="s">
        <v>392</v>
      </c>
      <c r="B87" s="275" t="s">
        <v>393</v>
      </c>
      <c r="C87" s="262">
        <v>0.037</v>
      </c>
      <c r="D87" s="262">
        <v>0</v>
      </c>
      <c r="E87" s="262">
        <v>0</v>
      </c>
      <c r="F87" s="262">
        <v>0</v>
      </c>
      <c r="G87" s="261" t="s">
        <v>232</v>
      </c>
      <c r="H87" s="262">
        <f t="shared" si="6"/>
        <v>0.037</v>
      </c>
    </row>
    <row r="88" s="42" customFormat="1" ht="13.2" customHeight="1" spans="1:8">
      <c r="A88" s="257" t="s">
        <v>394</v>
      </c>
      <c r="B88" s="275" t="s">
        <v>395</v>
      </c>
      <c r="C88" s="262">
        <v>0.405</v>
      </c>
      <c r="D88" s="262">
        <v>1.093</v>
      </c>
      <c r="E88" s="262">
        <v>0</v>
      </c>
      <c r="F88" s="262">
        <v>0</v>
      </c>
      <c r="G88" s="261" t="s">
        <v>232</v>
      </c>
      <c r="H88" s="262">
        <f t="shared" si="6"/>
        <v>1.498</v>
      </c>
    </row>
    <row r="89" s="42" customFormat="1" ht="13.2" customHeight="1" spans="1:8">
      <c r="A89" s="269" t="s">
        <v>396</v>
      </c>
      <c r="B89" s="274" t="s">
        <v>397</v>
      </c>
      <c r="C89" s="262">
        <v>0</v>
      </c>
      <c r="D89" s="260">
        <v>65.94</v>
      </c>
      <c r="E89" s="260">
        <v>65.94</v>
      </c>
      <c r="F89" s="260">
        <v>65.94</v>
      </c>
      <c r="G89" s="261" t="s">
        <v>367</v>
      </c>
      <c r="H89" s="262">
        <f t="shared" si="6"/>
        <v>0</v>
      </c>
    </row>
    <row r="90" s="42" customFormat="1" ht="13.2" customHeight="1" spans="1:8">
      <c r="A90" s="257" t="s">
        <v>398</v>
      </c>
      <c r="B90" s="275" t="s">
        <v>399</v>
      </c>
      <c r="C90" s="262">
        <v>0</v>
      </c>
      <c r="D90" s="262">
        <v>0</v>
      </c>
      <c r="E90" s="262">
        <v>0</v>
      </c>
      <c r="F90" s="262">
        <v>0</v>
      </c>
      <c r="G90" s="261" t="s">
        <v>248</v>
      </c>
      <c r="H90" s="262">
        <f t="shared" si="6"/>
        <v>0</v>
      </c>
    </row>
    <row r="91" s="42" customFormat="1" ht="13.2" customHeight="1" spans="1:8">
      <c r="A91" s="269" t="s">
        <v>400</v>
      </c>
      <c r="B91" s="274" t="s">
        <v>401</v>
      </c>
      <c r="C91" s="262">
        <v>0</v>
      </c>
      <c r="D91" s="262">
        <v>0</v>
      </c>
      <c r="E91" s="262">
        <v>0</v>
      </c>
      <c r="F91" s="262">
        <v>0</v>
      </c>
      <c r="G91" s="261" t="s">
        <v>248</v>
      </c>
      <c r="H91" s="262">
        <f t="shared" si="6"/>
        <v>0</v>
      </c>
    </row>
    <row r="92" s="42" customFormat="1" ht="13.2" customHeight="1" spans="1:8">
      <c r="A92" s="257" t="s">
        <v>402</v>
      </c>
      <c r="B92" s="275" t="s">
        <v>403</v>
      </c>
      <c r="C92" s="262">
        <v>8.114</v>
      </c>
      <c r="D92" s="262">
        <v>21.624</v>
      </c>
      <c r="E92" s="262">
        <v>0</v>
      </c>
      <c r="F92" s="262">
        <v>0</v>
      </c>
      <c r="G92" s="261" t="s">
        <v>232</v>
      </c>
      <c r="H92" s="262">
        <f t="shared" si="6"/>
        <v>29.738</v>
      </c>
    </row>
    <row r="93" s="42" customFormat="1" ht="13.2" customHeight="1" spans="1:8">
      <c r="A93" s="269" t="s">
        <v>404</v>
      </c>
      <c r="B93" s="274" t="s">
        <v>405</v>
      </c>
      <c r="C93" s="262">
        <v>0</v>
      </c>
      <c r="D93" s="262">
        <v>0</v>
      </c>
      <c r="E93" s="262">
        <v>0</v>
      </c>
      <c r="F93" s="262">
        <v>0</v>
      </c>
      <c r="G93" s="261" t="s">
        <v>248</v>
      </c>
      <c r="H93" s="262">
        <f t="shared" si="6"/>
        <v>0</v>
      </c>
    </row>
    <row r="94" s="42" customFormat="1" ht="13.2" customHeight="1" spans="1:8">
      <c r="A94" s="257" t="s">
        <v>406</v>
      </c>
      <c r="B94" s="275" t="s">
        <v>407</v>
      </c>
      <c r="C94" s="262">
        <v>0</v>
      </c>
      <c r="D94" s="262">
        <v>11.8295</v>
      </c>
      <c r="E94" s="262">
        <v>11.8295</v>
      </c>
      <c r="F94" s="262">
        <v>11.8295</v>
      </c>
      <c r="G94" s="261" t="s">
        <v>367</v>
      </c>
      <c r="H94" s="262">
        <f t="shared" si="6"/>
        <v>0</v>
      </c>
    </row>
    <row r="95" s="42" customFormat="1" ht="13.2" customHeight="1" spans="1:8">
      <c r="A95" s="257" t="s">
        <v>408</v>
      </c>
      <c r="B95" s="275" t="s">
        <v>409</v>
      </c>
      <c r="C95" s="262">
        <v>6.0795</v>
      </c>
      <c r="D95" s="262">
        <v>2.47</v>
      </c>
      <c r="E95" s="262">
        <v>6.32</v>
      </c>
      <c r="F95" s="262">
        <v>6.32</v>
      </c>
      <c r="G95" s="261" t="s">
        <v>274</v>
      </c>
      <c r="H95" s="262">
        <f t="shared" si="6"/>
        <v>2.2295</v>
      </c>
    </row>
    <row r="96" s="42" customFormat="1" ht="13.2" customHeight="1" spans="1:8">
      <c r="A96" s="269" t="s">
        <v>410</v>
      </c>
      <c r="B96" s="274" t="s">
        <v>411</v>
      </c>
      <c r="C96" s="260">
        <v>4.343</v>
      </c>
      <c r="D96" s="260">
        <v>1.535</v>
      </c>
      <c r="E96" s="260">
        <v>4.56</v>
      </c>
      <c r="F96" s="262">
        <v>4.56</v>
      </c>
      <c r="G96" s="261" t="s">
        <v>274</v>
      </c>
      <c r="H96" s="260">
        <f t="shared" si="6"/>
        <v>1.318</v>
      </c>
    </row>
    <row r="97" s="42" customFormat="1" ht="13.2" customHeight="1" spans="1:8">
      <c r="A97" s="276" t="s">
        <v>412</v>
      </c>
      <c r="B97" s="277" t="s">
        <v>413</v>
      </c>
      <c r="C97" s="278">
        <v>6.0875</v>
      </c>
      <c r="D97" s="278">
        <v>2.421</v>
      </c>
      <c r="E97" s="278">
        <v>6.35</v>
      </c>
      <c r="F97" s="262">
        <v>6.35</v>
      </c>
      <c r="G97" s="261" t="s">
        <v>274</v>
      </c>
      <c r="H97" s="260">
        <f t="shared" si="6"/>
        <v>2.1585</v>
      </c>
    </row>
    <row r="98" s="42" customFormat="1" ht="13.2" customHeight="1" spans="1:8">
      <c r="A98" s="257" t="s">
        <v>414</v>
      </c>
      <c r="B98" s="275" t="s">
        <v>409</v>
      </c>
      <c r="C98" s="262">
        <v>2.3105</v>
      </c>
      <c r="D98" s="262">
        <v>0.9355</v>
      </c>
      <c r="E98" s="262">
        <v>2.42</v>
      </c>
      <c r="F98" s="262">
        <v>2.42</v>
      </c>
      <c r="G98" s="261" t="s">
        <v>274</v>
      </c>
      <c r="H98" s="262">
        <f t="shared" si="6"/>
        <v>0.826000000000001</v>
      </c>
    </row>
    <row r="99" s="42" customFormat="1" ht="13.2" customHeight="1" spans="1:8">
      <c r="A99" s="257" t="s">
        <v>415</v>
      </c>
      <c r="B99" s="275" t="s">
        <v>411</v>
      </c>
      <c r="C99" s="262">
        <v>0</v>
      </c>
      <c r="D99" s="262">
        <v>0</v>
      </c>
      <c r="E99" s="262">
        <v>0</v>
      </c>
      <c r="F99" s="262">
        <v>0</v>
      </c>
      <c r="G99" s="261" t="s">
        <v>248</v>
      </c>
      <c r="H99" s="262">
        <f t="shared" si="6"/>
        <v>0</v>
      </c>
    </row>
    <row r="100" s="42" customFormat="1" ht="13.2" customHeight="1" spans="1:8">
      <c r="A100" s="269" t="s">
        <v>416</v>
      </c>
      <c r="B100" s="275" t="s">
        <v>417</v>
      </c>
      <c r="C100" s="262">
        <v>0</v>
      </c>
      <c r="D100" s="260">
        <v>0</v>
      </c>
      <c r="E100" s="262">
        <v>0</v>
      </c>
      <c r="F100" s="262">
        <v>0</v>
      </c>
      <c r="G100" s="261" t="s">
        <v>248</v>
      </c>
      <c r="H100" s="262">
        <f t="shared" si="6"/>
        <v>0</v>
      </c>
    </row>
    <row r="101" s="42" customFormat="1" ht="13.2" customHeight="1" spans="1:8">
      <c r="A101" s="269" t="s">
        <v>418</v>
      </c>
      <c r="B101" s="275" t="s">
        <v>419</v>
      </c>
      <c r="C101" s="262">
        <v>5.244</v>
      </c>
      <c r="D101" s="260">
        <v>1.5785</v>
      </c>
      <c r="E101" s="262">
        <v>5.2</v>
      </c>
      <c r="F101" s="262">
        <v>5.2</v>
      </c>
      <c r="G101" s="261" t="s">
        <v>274</v>
      </c>
      <c r="H101" s="262">
        <f t="shared" si="6"/>
        <v>1.6225</v>
      </c>
    </row>
    <row r="102" s="42" customFormat="1" ht="13.2" customHeight="1" spans="1:8">
      <c r="A102" s="269" t="s">
        <v>420</v>
      </c>
      <c r="B102" s="275" t="s">
        <v>421</v>
      </c>
      <c r="C102" s="262">
        <v>0</v>
      </c>
      <c r="D102" s="260">
        <v>9.512</v>
      </c>
      <c r="E102" s="262">
        <v>9.512</v>
      </c>
      <c r="F102" s="262">
        <v>9.512</v>
      </c>
      <c r="G102" s="261" t="s">
        <v>367</v>
      </c>
      <c r="H102" s="262">
        <f t="shared" si="6"/>
        <v>0</v>
      </c>
    </row>
    <row r="103" s="42" customFormat="1" ht="13.2" customHeight="1" spans="1:8">
      <c r="A103" s="269" t="s">
        <v>422</v>
      </c>
      <c r="B103" s="275" t="s">
        <v>423</v>
      </c>
      <c r="C103" s="262">
        <v>0</v>
      </c>
      <c r="D103" s="260">
        <v>40.537</v>
      </c>
      <c r="E103" s="262">
        <v>40.537</v>
      </c>
      <c r="F103" s="262">
        <v>40.537</v>
      </c>
      <c r="G103" s="261" t="s">
        <v>367</v>
      </c>
      <c r="H103" s="262">
        <f t="shared" si="6"/>
        <v>0</v>
      </c>
    </row>
    <row r="104" s="42" customFormat="1" ht="13.2" customHeight="1" spans="1:8">
      <c r="A104" s="269" t="s">
        <v>424</v>
      </c>
      <c r="B104" s="275" t="s">
        <v>425</v>
      </c>
      <c r="C104" s="262">
        <v>0</v>
      </c>
      <c r="D104" s="260">
        <v>120.221</v>
      </c>
      <c r="E104" s="262">
        <v>120.221</v>
      </c>
      <c r="F104" s="262">
        <v>120.221</v>
      </c>
      <c r="G104" s="261" t="s">
        <v>367</v>
      </c>
      <c r="H104" s="262">
        <f t="shared" si="6"/>
        <v>0</v>
      </c>
    </row>
    <row r="105" s="42" customFormat="1" ht="13.2" customHeight="1" spans="1:8">
      <c r="A105" s="269" t="s">
        <v>426</v>
      </c>
      <c r="B105" s="275" t="s">
        <v>427</v>
      </c>
      <c r="C105" s="262">
        <v>0</v>
      </c>
      <c r="D105" s="260">
        <v>8.2245</v>
      </c>
      <c r="E105" s="262">
        <v>8.2245</v>
      </c>
      <c r="F105" s="262">
        <v>8.2245</v>
      </c>
      <c r="G105" s="261" t="s">
        <v>367</v>
      </c>
      <c r="H105" s="262">
        <f t="shared" si="6"/>
        <v>0</v>
      </c>
    </row>
    <row r="106" s="42" customFormat="1" ht="13.2" customHeight="1" spans="1:8">
      <c r="A106" s="269" t="s">
        <v>428</v>
      </c>
      <c r="B106" s="274" t="s">
        <v>429</v>
      </c>
      <c r="C106" s="262">
        <v>2.009</v>
      </c>
      <c r="D106" s="260">
        <v>4.3605</v>
      </c>
      <c r="E106" s="262">
        <v>0</v>
      </c>
      <c r="F106" s="262">
        <v>0</v>
      </c>
      <c r="G106" s="261" t="s">
        <v>232</v>
      </c>
      <c r="H106" s="262">
        <f t="shared" si="6"/>
        <v>6.3695</v>
      </c>
    </row>
    <row r="107" s="42" customFormat="1" ht="13.2" customHeight="1" spans="1:8">
      <c r="A107" s="257" t="s">
        <v>430</v>
      </c>
      <c r="B107" s="275" t="s">
        <v>431</v>
      </c>
      <c r="C107" s="262">
        <v>6.1735</v>
      </c>
      <c r="D107" s="260">
        <v>4.9915</v>
      </c>
      <c r="E107" s="262">
        <v>8.649</v>
      </c>
      <c r="F107" s="262">
        <v>8.649</v>
      </c>
      <c r="G107" s="261" t="s">
        <v>432</v>
      </c>
      <c r="H107" s="262">
        <f t="shared" si="6"/>
        <v>2.516</v>
      </c>
    </row>
    <row r="108" s="42" customFormat="1" ht="13.2" customHeight="1" spans="1:8">
      <c r="A108" s="269" t="s">
        <v>433</v>
      </c>
      <c r="B108" s="274" t="s">
        <v>434</v>
      </c>
      <c r="C108" s="260">
        <v>0</v>
      </c>
      <c r="D108" s="264">
        <v>34.998</v>
      </c>
      <c r="E108" s="264">
        <v>34.998</v>
      </c>
      <c r="F108" s="264">
        <v>34.998</v>
      </c>
      <c r="G108" s="261" t="s">
        <v>435</v>
      </c>
      <c r="H108" s="260">
        <f t="shared" si="6"/>
        <v>0</v>
      </c>
    </row>
    <row r="109" s="141" customFormat="1" ht="13.2" customHeight="1" spans="1:9">
      <c r="A109" s="257" t="s">
        <v>436</v>
      </c>
      <c r="B109" s="275" t="s">
        <v>437</v>
      </c>
      <c r="C109" s="262">
        <v>0.3095</v>
      </c>
      <c r="D109" s="262">
        <v>1.373</v>
      </c>
      <c r="E109" s="262">
        <v>1.272</v>
      </c>
      <c r="F109" s="260">
        <v>0.002</v>
      </c>
      <c r="G109" s="268" t="s">
        <v>438</v>
      </c>
      <c r="H109" s="262">
        <f t="shared" si="6"/>
        <v>0.4105</v>
      </c>
      <c r="I109" s="42"/>
    </row>
    <row r="110" s="141" customFormat="1" ht="13.2" customHeight="1" spans="1:9">
      <c r="A110" s="276"/>
      <c r="B110" s="277"/>
      <c r="C110" s="278"/>
      <c r="D110" s="278"/>
      <c r="E110" s="278"/>
      <c r="F110" s="260">
        <v>1.27</v>
      </c>
      <c r="G110" s="261" t="s">
        <v>439</v>
      </c>
      <c r="H110" s="278"/>
      <c r="I110" s="42"/>
    </row>
    <row r="111" s="141" customFormat="1" ht="13.2" customHeight="1" spans="1:9">
      <c r="A111" s="257" t="s">
        <v>440</v>
      </c>
      <c r="B111" s="275" t="s">
        <v>441</v>
      </c>
      <c r="C111" s="262">
        <v>0.237</v>
      </c>
      <c r="D111" s="262">
        <v>1.0185</v>
      </c>
      <c r="E111" s="262">
        <v>0.9565</v>
      </c>
      <c r="F111" s="260">
        <v>0.0065</v>
      </c>
      <c r="G111" s="268" t="s">
        <v>438</v>
      </c>
      <c r="H111" s="262">
        <f t="shared" ref="H111:H115" si="7">C111+D111-E111</f>
        <v>0.299</v>
      </c>
      <c r="I111" s="42"/>
    </row>
    <row r="112" s="141" customFormat="1" ht="13.2" customHeight="1" spans="1:9">
      <c r="A112" s="276"/>
      <c r="B112" s="277"/>
      <c r="C112" s="278"/>
      <c r="D112" s="278"/>
      <c r="E112" s="278"/>
      <c r="F112" s="260">
        <v>0.95</v>
      </c>
      <c r="G112" s="261" t="s">
        <v>439</v>
      </c>
      <c r="H112" s="278"/>
      <c r="I112" s="42"/>
    </row>
    <row r="113" s="141" customFormat="1" ht="13.2" customHeight="1" spans="1:9">
      <c r="A113" s="257" t="s">
        <v>442</v>
      </c>
      <c r="B113" s="275" t="s">
        <v>443</v>
      </c>
      <c r="C113" s="262">
        <v>0.431</v>
      </c>
      <c r="D113" s="262">
        <v>0.5815</v>
      </c>
      <c r="E113" s="262">
        <v>0</v>
      </c>
      <c r="F113" s="260">
        <v>0</v>
      </c>
      <c r="G113" s="268" t="s">
        <v>232</v>
      </c>
      <c r="H113" s="262">
        <f t="shared" si="7"/>
        <v>1.0125</v>
      </c>
      <c r="I113" s="42"/>
    </row>
    <row r="114" s="141" customFormat="1" ht="13.2" customHeight="1" spans="1:9">
      <c r="A114" s="257" t="s">
        <v>444</v>
      </c>
      <c r="B114" s="275" t="s">
        <v>445</v>
      </c>
      <c r="C114" s="262">
        <v>53.5415</v>
      </c>
      <c r="D114" s="262">
        <v>72.969</v>
      </c>
      <c r="E114" s="262">
        <v>122.22</v>
      </c>
      <c r="F114" s="260">
        <v>122.22</v>
      </c>
      <c r="G114" s="268" t="s">
        <v>446</v>
      </c>
      <c r="H114" s="262">
        <f t="shared" si="7"/>
        <v>4.29049999999999</v>
      </c>
      <c r="I114" s="42"/>
    </row>
    <row r="115" s="141" customFormat="1" ht="13.2" customHeight="1" spans="1:9">
      <c r="A115" s="257" t="s">
        <v>447</v>
      </c>
      <c r="B115" s="275" t="s">
        <v>448</v>
      </c>
      <c r="C115" s="262">
        <v>23.7355</v>
      </c>
      <c r="D115" s="262">
        <v>140.738</v>
      </c>
      <c r="E115" s="262">
        <v>145.31</v>
      </c>
      <c r="F115" s="260">
        <v>68.31</v>
      </c>
      <c r="G115" s="268" t="s">
        <v>449</v>
      </c>
      <c r="H115" s="262">
        <f t="shared" si="7"/>
        <v>19.1635</v>
      </c>
      <c r="I115" s="42"/>
    </row>
    <row r="116" s="141" customFormat="1" ht="13.2" customHeight="1" spans="1:9">
      <c r="A116" s="276"/>
      <c r="B116" s="277"/>
      <c r="C116" s="278"/>
      <c r="D116" s="278"/>
      <c r="E116" s="278"/>
      <c r="F116" s="260">
        <v>77</v>
      </c>
      <c r="G116" s="268" t="s">
        <v>439</v>
      </c>
      <c r="H116" s="278"/>
      <c r="I116" s="42"/>
    </row>
    <row r="117" s="141" customFormat="1" ht="13.2" customHeight="1" spans="1:9">
      <c r="A117" s="257" t="s">
        <v>450</v>
      </c>
      <c r="B117" s="275" t="s">
        <v>451</v>
      </c>
      <c r="C117" s="262">
        <v>26.438</v>
      </c>
      <c r="D117" s="262">
        <v>7.4445</v>
      </c>
      <c r="E117" s="262">
        <v>19.04</v>
      </c>
      <c r="F117" s="260">
        <v>19.04</v>
      </c>
      <c r="G117" s="261" t="s">
        <v>452</v>
      </c>
      <c r="H117" s="262">
        <f t="shared" ref="H117:H122" si="8">C117+D117-E117</f>
        <v>14.8425</v>
      </c>
      <c r="I117" s="42"/>
    </row>
    <row r="118" s="42" customFormat="1" ht="13.2" customHeight="1" spans="1:8">
      <c r="A118" s="263" t="s">
        <v>453</v>
      </c>
      <c r="B118" s="258" t="s">
        <v>454</v>
      </c>
      <c r="C118" s="262">
        <v>0</v>
      </c>
      <c r="D118" s="262">
        <v>0</v>
      </c>
      <c r="E118" s="262">
        <v>0</v>
      </c>
      <c r="F118" s="262">
        <v>0</v>
      </c>
      <c r="G118" s="261" t="s">
        <v>248</v>
      </c>
      <c r="H118" s="262">
        <f t="shared" si="8"/>
        <v>0</v>
      </c>
    </row>
    <row r="119" s="42" customFormat="1" ht="13.2" customHeight="1" spans="1:8">
      <c r="A119" s="257" t="s">
        <v>455</v>
      </c>
      <c r="B119" s="258" t="s">
        <v>456</v>
      </c>
      <c r="C119" s="259">
        <v>5.605</v>
      </c>
      <c r="D119" s="259">
        <v>42.871</v>
      </c>
      <c r="E119" s="259">
        <v>20.64</v>
      </c>
      <c r="F119" s="259">
        <v>20.64</v>
      </c>
      <c r="G119" s="268" t="s">
        <v>439</v>
      </c>
      <c r="H119" s="262">
        <f t="shared" si="8"/>
        <v>27.836</v>
      </c>
    </row>
    <row r="120" s="42" customFormat="1" ht="13.2" customHeight="1" spans="1:8">
      <c r="A120" s="263" t="s">
        <v>457</v>
      </c>
      <c r="B120" s="258" t="s">
        <v>458</v>
      </c>
      <c r="C120" s="264">
        <v>3.9445</v>
      </c>
      <c r="D120" s="264">
        <v>3.274</v>
      </c>
      <c r="E120" s="264">
        <v>4.3</v>
      </c>
      <c r="F120" s="264">
        <v>4.3</v>
      </c>
      <c r="G120" s="268" t="s">
        <v>439</v>
      </c>
      <c r="H120" s="260">
        <f t="shared" si="8"/>
        <v>2.9185</v>
      </c>
    </row>
    <row r="121" s="42" customFormat="1" ht="13.2" customHeight="1" spans="1:8">
      <c r="A121" s="257" t="s">
        <v>459</v>
      </c>
      <c r="B121" s="258" t="s">
        <v>460</v>
      </c>
      <c r="C121" s="259">
        <v>0.8855</v>
      </c>
      <c r="D121" s="259">
        <v>0.5255</v>
      </c>
      <c r="E121" s="259">
        <v>0.91</v>
      </c>
      <c r="F121" s="264">
        <v>0.91</v>
      </c>
      <c r="G121" s="268" t="s">
        <v>439</v>
      </c>
      <c r="H121" s="262">
        <f t="shared" si="8"/>
        <v>0.501</v>
      </c>
    </row>
    <row r="122" s="42" customFormat="1" ht="13.2" customHeight="1" spans="1:8">
      <c r="A122" s="257" t="s">
        <v>461</v>
      </c>
      <c r="B122" s="258" t="s">
        <v>462</v>
      </c>
      <c r="C122" s="259">
        <v>3.9285</v>
      </c>
      <c r="D122" s="262">
        <v>7.8</v>
      </c>
      <c r="E122" s="262">
        <v>9.6</v>
      </c>
      <c r="F122" s="259">
        <v>4.38</v>
      </c>
      <c r="G122" s="268" t="s">
        <v>237</v>
      </c>
      <c r="H122" s="262">
        <f t="shared" si="8"/>
        <v>2.1285</v>
      </c>
    </row>
    <row r="123" s="42" customFormat="1" ht="13.2" customHeight="1" spans="1:8">
      <c r="A123" s="276"/>
      <c r="B123" s="288"/>
      <c r="C123" s="279"/>
      <c r="D123" s="278"/>
      <c r="E123" s="278"/>
      <c r="F123" s="259">
        <v>5.22</v>
      </c>
      <c r="G123" s="268" t="s">
        <v>242</v>
      </c>
      <c r="H123" s="278"/>
    </row>
    <row r="124" s="42" customFormat="1" ht="13.2" customHeight="1" spans="1:8">
      <c r="A124" s="257" t="s">
        <v>463</v>
      </c>
      <c r="B124" s="258" t="s">
        <v>464</v>
      </c>
      <c r="C124" s="259">
        <v>0.025</v>
      </c>
      <c r="D124" s="259">
        <v>0.079</v>
      </c>
      <c r="E124" s="259">
        <v>0</v>
      </c>
      <c r="F124" s="259">
        <v>0</v>
      </c>
      <c r="G124" s="261" t="s">
        <v>232</v>
      </c>
      <c r="H124" s="262">
        <f t="shared" ref="H124:H129" si="9">C124+D124-E124</f>
        <v>0.104</v>
      </c>
    </row>
    <row r="125" s="42" customFormat="1" ht="13.2" customHeight="1" spans="1:8">
      <c r="A125" s="257" t="s">
        <v>465</v>
      </c>
      <c r="B125" s="258" t="s">
        <v>466</v>
      </c>
      <c r="C125" s="259">
        <v>33.212</v>
      </c>
      <c r="D125" s="259">
        <v>219.7435</v>
      </c>
      <c r="E125" s="259">
        <v>218.71</v>
      </c>
      <c r="F125" s="260">
        <v>67.69</v>
      </c>
      <c r="G125" s="268" t="s">
        <v>467</v>
      </c>
      <c r="H125" s="262">
        <f t="shared" si="9"/>
        <v>34.2455</v>
      </c>
    </row>
    <row r="126" s="42" customFormat="1" ht="13.2" customHeight="1" spans="1:8">
      <c r="A126" s="276"/>
      <c r="B126" s="288"/>
      <c r="C126" s="279"/>
      <c r="D126" s="279"/>
      <c r="E126" s="279"/>
      <c r="F126" s="262">
        <v>59.15</v>
      </c>
      <c r="G126" s="268" t="s">
        <v>389</v>
      </c>
      <c r="H126" s="278"/>
    </row>
    <row r="127" s="42" customFormat="1" ht="13.2" customHeight="1" spans="1:8">
      <c r="A127" s="276"/>
      <c r="B127" s="288"/>
      <c r="C127" s="279"/>
      <c r="D127" s="279"/>
      <c r="E127" s="279"/>
      <c r="F127" s="262">
        <v>22.36</v>
      </c>
      <c r="G127" s="268" t="s">
        <v>327</v>
      </c>
      <c r="H127" s="278"/>
    </row>
    <row r="128" s="42" customFormat="1" ht="13.2" customHeight="1" spans="1:8">
      <c r="A128" s="276"/>
      <c r="B128" s="288"/>
      <c r="C128" s="279"/>
      <c r="D128" s="279"/>
      <c r="E128" s="279"/>
      <c r="F128" s="262">
        <v>69.51</v>
      </c>
      <c r="G128" s="268" t="s">
        <v>468</v>
      </c>
      <c r="H128" s="278"/>
    </row>
    <row r="129" s="42" customFormat="1" ht="13.2" customHeight="1" spans="1:8">
      <c r="A129" s="289" t="s">
        <v>469</v>
      </c>
      <c r="B129" s="275" t="s">
        <v>470</v>
      </c>
      <c r="C129" s="262">
        <v>16.7035</v>
      </c>
      <c r="D129" s="262">
        <v>185.3475</v>
      </c>
      <c r="E129" s="262">
        <v>158.06</v>
      </c>
      <c r="F129" s="262">
        <v>34.78</v>
      </c>
      <c r="G129" s="268" t="s">
        <v>467</v>
      </c>
      <c r="H129" s="262">
        <f t="shared" si="9"/>
        <v>43.991</v>
      </c>
    </row>
    <row r="130" s="42" customFormat="1" ht="13.2" customHeight="1" spans="1:8">
      <c r="A130" s="290"/>
      <c r="B130" s="277"/>
      <c r="C130" s="278"/>
      <c r="D130" s="278"/>
      <c r="E130" s="278"/>
      <c r="F130" s="262">
        <v>77.04</v>
      </c>
      <c r="G130" s="268" t="s">
        <v>389</v>
      </c>
      <c r="H130" s="278"/>
    </row>
    <row r="131" s="42" customFormat="1" ht="13.2" customHeight="1" spans="1:8">
      <c r="A131" s="290"/>
      <c r="B131" s="277"/>
      <c r="C131" s="278"/>
      <c r="D131" s="278"/>
      <c r="E131" s="278"/>
      <c r="F131" s="262">
        <v>13.48</v>
      </c>
      <c r="G131" s="268" t="s">
        <v>327</v>
      </c>
      <c r="H131" s="278"/>
    </row>
    <row r="132" s="42" customFormat="1" ht="13.2" customHeight="1" spans="1:8">
      <c r="A132" s="290"/>
      <c r="B132" s="277"/>
      <c r="C132" s="278"/>
      <c r="D132" s="278"/>
      <c r="E132" s="278"/>
      <c r="F132" s="262">
        <v>32.76</v>
      </c>
      <c r="G132" s="268" t="s">
        <v>468</v>
      </c>
      <c r="H132" s="278"/>
    </row>
    <row r="133" s="42" customFormat="1" ht="13.2" customHeight="1" spans="1:8">
      <c r="A133" s="257" t="s">
        <v>471</v>
      </c>
      <c r="B133" s="275" t="s">
        <v>472</v>
      </c>
      <c r="C133" s="262">
        <v>0</v>
      </c>
      <c r="D133" s="262">
        <v>0</v>
      </c>
      <c r="E133" s="262">
        <v>0</v>
      </c>
      <c r="F133" s="262">
        <v>0</v>
      </c>
      <c r="G133" s="261" t="s">
        <v>248</v>
      </c>
      <c r="H133" s="262">
        <f t="shared" ref="H133:H136" si="10">C133+D133-E133</f>
        <v>0</v>
      </c>
    </row>
    <row r="134" s="42" customFormat="1" ht="13.2" customHeight="1" spans="1:8">
      <c r="A134" s="257" t="s">
        <v>473</v>
      </c>
      <c r="B134" s="275" t="s">
        <v>474</v>
      </c>
      <c r="C134" s="262">
        <v>9.859</v>
      </c>
      <c r="D134" s="262">
        <v>7.326</v>
      </c>
      <c r="E134" s="262">
        <v>13.2</v>
      </c>
      <c r="F134" s="262">
        <v>13.2</v>
      </c>
      <c r="G134" s="261" t="s">
        <v>327</v>
      </c>
      <c r="H134" s="262">
        <f t="shared" si="10"/>
        <v>3.985</v>
      </c>
    </row>
    <row r="135" s="42" customFormat="1" ht="13.2" customHeight="1" spans="1:8">
      <c r="A135" s="257" t="s">
        <v>475</v>
      </c>
      <c r="B135" s="275" t="s">
        <v>476</v>
      </c>
      <c r="C135" s="262">
        <v>0</v>
      </c>
      <c r="D135" s="262">
        <v>0</v>
      </c>
      <c r="E135" s="262">
        <v>0</v>
      </c>
      <c r="F135" s="262">
        <v>0</v>
      </c>
      <c r="G135" s="261" t="s">
        <v>248</v>
      </c>
      <c r="H135" s="262">
        <f t="shared" si="10"/>
        <v>0</v>
      </c>
    </row>
    <row r="136" s="42" customFormat="1" ht="13.2" customHeight="1" spans="1:8">
      <c r="A136" s="257" t="s">
        <v>477</v>
      </c>
      <c r="B136" s="275" t="s">
        <v>478</v>
      </c>
      <c r="C136" s="262">
        <v>15.3365</v>
      </c>
      <c r="D136" s="262">
        <v>38.8215</v>
      </c>
      <c r="E136" s="262">
        <v>38.9</v>
      </c>
      <c r="F136" s="262">
        <v>24.67</v>
      </c>
      <c r="G136" s="268" t="s">
        <v>479</v>
      </c>
      <c r="H136" s="262">
        <f t="shared" si="10"/>
        <v>15.258</v>
      </c>
    </row>
    <row r="137" s="42" customFormat="1" ht="13.2" customHeight="1" spans="1:8">
      <c r="A137" s="276"/>
      <c r="B137" s="277"/>
      <c r="C137" s="278"/>
      <c r="D137" s="278"/>
      <c r="E137" s="278"/>
      <c r="F137" s="262">
        <v>14.23</v>
      </c>
      <c r="G137" s="268" t="s">
        <v>242</v>
      </c>
      <c r="H137" s="278"/>
    </row>
    <row r="138" s="42" customFormat="1" ht="13.2" customHeight="1" spans="1:8">
      <c r="A138" s="257" t="s">
        <v>480</v>
      </c>
      <c r="B138" s="275" t="s">
        <v>481</v>
      </c>
      <c r="C138" s="262">
        <v>0</v>
      </c>
      <c r="D138" s="260">
        <v>0</v>
      </c>
      <c r="E138" s="260">
        <v>0</v>
      </c>
      <c r="F138" s="262">
        <v>0</v>
      </c>
      <c r="G138" s="261" t="s">
        <v>248</v>
      </c>
      <c r="H138" s="262">
        <f t="shared" ref="H138:H141" si="11">C138+D138-E138</f>
        <v>0</v>
      </c>
    </row>
    <row r="139" s="42" customFormat="1" ht="13.2" customHeight="1" spans="1:8">
      <c r="A139" s="291" t="s">
        <v>482</v>
      </c>
      <c r="B139" s="275" t="s">
        <v>483</v>
      </c>
      <c r="C139" s="262">
        <v>3.6705</v>
      </c>
      <c r="D139" s="262">
        <v>30.5735</v>
      </c>
      <c r="E139" s="262">
        <v>30.74</v>
      </c>
      <c r="F139" s="262">
        <v>24.05</v>
      </c>
      <c r="G139" s="268" t="s">
        <v>327</v>
      </c>
      <c r="H139" s="262">
        <f t="shared" si="11"/>
        <v>3.504</v>
      </c>
    </row>
    <row r="140" s="42" customFormat="1" ht="13.2" customHeight="1" spans="1:8">
      <c r="A140" s="292"/>
      <c r="B140" s="277"/>
      <c r="C140" s="278"/>
      <c r="D140" s="278"/>
      <c r="E140" s="278"/>
      <c r="F140" s="262">
        <v>6.69</v>
      </c>
      <c r="G140" s="268" t="s">
        <v>242</v>
      </c>
      <c r="H140" s="278"/>
    </row>
    <row r="141" s="42" customFormat="1" ht="13.2" customHeight="1" spans="1:8">
      <c r="A141" s="291" t="s">
        <v>484</v>
      </c>
      <c r="B141" s="275" t="s">
        <v>485</v>
      </c>
      <c r="C141" s="262">
        <v>6.29599999999999</v>
      </c>
      <c r="D141" s="262">
        <v>20.588</v>
      </c>
      <c r="E141" s="262">
        <v>24.05</v>
      </c>
      <c r="F141" s="262">
        <v>17.8</v>
      </c>
      <c r="G141" s="268" t="s">
        <v>327</v>
      </c>
      <c r="H141" s="262">
        <f t="shared" si="11"/>
        <v>2.83399999999999</v>
      </c>
    </row>
    <row r="142" s="42" customFormat="1" ht="13.2" customHeight="1" spans="1:8">
      <c r="A142" s="293"/>
      <c r="B142" s="277"/>
      <c r="C142" s="278"/>
      <c r="D142" s="294"/>
      <c r="E142" s="294"/>
      <c r="F142" s="262">
        <v>6.25</v>
      </c>
      <c r="G142" s="268" t="s">
        <v>242</v>
      </c>
      <c r="H142" s="278"/>
    </row>
    <row r="143" s="42" customFormat="1" ht="13.2" customHeight="1" spans="1:8">
      <c r="A143" s="291" t="s">
        <v>486</v>
      </c>
      <c r="B143" s="275" t="s">
        <v>487</v>
      </c>
      <c r="C143" s="262">
        <v>2.06649999999999</v>
      </c>
      <c r="D143" s="262">
        <v>32.6245</v>
      </c>
      <c r="E143" s="262">
        <v>30.26</v>
      </c>
      <c r="F143" s="262">
        <v>17.33</v>
      </c>
      <c r="G143" s="268" t="s">
        <v>327</v>
      </c>
      <c r="H143" s="262">
        <f t="shared" ref="H143:H148" si="12">C143+D143-E143</f>
        <v>4.43099999999999</v>
      </c>
    </row>
    <row r="144" s="42" customFormat="1" ht="13.2" customHeight="1" spans="1:8">
      <c r="A144" s="292"/>
      <c r="B144" s="277"/>
      <c r="C144" s="278"/>
      <c r="D144" s="278"/>
      <c r="E144" s="278"/>
      <c r="F144" s="262">
        <v>12.93</v>
      </c>
      <c r="G144" s="268" t="s">
        <v>242</v>
      </c>
      <c r="H144" s="278"/>
    </row>
    <row r="145" s="42" customFormat="1" ht="13.2" customHeight="1" spans="1:8">
      <c r="A145" s="268" t="s">
        <v>488</v>
      </c>
      <c r="B145" s="274" t="s">
        <v>489</v>
      </c>
      <c r="C145" s="260">
        <v>3.08349999999999</v>
      </c>
      <c r="D145" s="260">
        <v>30.2325</v>
      </c>
      <c r="E145" s="260">
        <v>29.48</v>
      </c>
      <c r="F145" s="262">
        <v>17.42</v>
      </c>
      <c r="G145" s="268" t="s">
        <v>327</v>
      </c>
      <c r="H145" s="260">
        <f t="shared" si="12"/>
        <v>3.83599999999999</v>
      </c>
    </row>
    <row r="146" s="42" customFormat="1" ht="13.2" customHeight="1" spans="1:8">
      <c r="A146" s="268"/>
      <c r="B146" s="274"/>
      <c r="C146" s="260"/>
      <c r="D146" s="260"/>
      <c r="E146" s="260"/>
      <c r="F146" s="262">
        <v>12.06</v>
      </c>
      <c r="G146" s="268" t="s">
        <v>242</v>
      </c>
      <c r="H146" s="260"/>
    </row>
    <row r="147" s="42" customFormat="1" ht="13.2" customHeight="1" spans="1:8">
      <c r="A147" s="291" t="s">
        <v>490</v>
      </c>
      <c r="B147" s="275" t="s">
        <v>491</v>
      </c>
      <c r="C147" s="262">
        <v>1.988</v>
      </c>
      <c r="D147" s="262">
        <v>9.5845</v>
      </c>
      <c r="E147" s="262">
        <v>10.14</v>
      </c>
      <c r="F147" s="262">
        <v>10.14</v>
      </c>
      <c r="G147" s="268" t="s">
        <v>327</v>
      </c>
      <c r="H147" s="262">
        <f t="shared" si="12"/>
        <v>1.4325</v>
      </c>
    </row>
    <row r="148" s="42" customFormat="1" ht="13.2" customHeight="1" spans="1:8">
      <c r="A148" s="268" t="s">
        <v>492</v>
      </c>
      <c r="B148" s="275" t="s">
        <v>493</v>
      </c>
      <c r="C148" s="262">
        <v>3.4175</v>
      </c>
      <c r="D148" s="260">
        <v>34.428</v>
      </c>
      <c r="E148" s="260">
        <v>33.87</v>
      </c>
      <c r="F148" s="262">
        <v>27.92</v>
      </c>
      <c r="G148" s="268" t="s">
        <v>327</v>
      </c>
      <c r="H148" s="262">
        <f t="shared" si="12"/>
        <v>3.9755</v>
      </c>
    </row>
    <row r="149" s="42" customFormat="1" ht="13.2" customHeight="1" spans="1:8">
      <c r="A149" s="268"/>
      <c r="B149" s="277"/>
      <c r="C149" s="278"/>
      <c r="D149" s="260"/>
      <c r="E149" s="260"/>
      <c r="F149" s="262">
        <v>5.95</v>
      </c>
      <c r="G149" s="268" t="s">
        <v>242</v>
      </c>
      <c r="H149" s="278"/>
    </row>
    <row r="150" s="42" customFormat="1" ht="13.2" customHeight="1" spans="1:8">
      <c r="A150" s="268" t="s">
        <v>494</v>
      </c>
      <c r="B150" s="274" t="s">
        <v>495</v>
      </c>
      <c r="C150" s="260">
        <v>3.05749999999999</v>
      </c>
      <c r="D150" s="260">
        <v>32.7565</v>
      </c>
      <c r="E150" s="260">
        <v>31.48</v>
      </c>
      <c r="F150" s="262">
        <v>19.04</v>
      </c>
      <c r="G150" s="268" t="s">
        <v>327</v>
      </c>
      <c r="H150" s="260">
        <f t="shared" ref="H150:H154" si="13">C150+D150-E150</f>
        <v>4.33399999999999</v>
      </c>
    </row>
    <row r="151" s="42" customFormat="1" ht="13.2" customHeight="1" spans="1:8">
      <c r="A151" s="268"/>
      <c r="B151" s="274"/>
      <c r="C151" s="260"/>
      <c r="D151" s="260"/>
      <c r="E151" s="260"/>
      <c r="F151" s="262">
        <v>12.44</v>
      </c>
      <c r="G151" s="268" t="s">
        <v>242</v>
      </c>
      <c r="H151" s="260"/>
    </row>
    <row r="152" s="42" customFormat="1" ht="13.2" customHeight="1" spans="1:8">
      <c r="A152" s="291" t="s">
        <v>496</v>
      </c>
      <c r="B152" s="275" t="s">
        <v>497</v>
      </c>
      <c r="C152" s="262">
        <v>5.955</v>
      </c>
      <c r="D152" s="262">
        <v>5.652</v>
      </c>
      <c r="E152" s="262">
        <v>9.66</v>
      </c>
      <c r="F152" s="262">
        <v>4.81</v>
      </c>
      <c r="G152" s="268" t="s">
        <v>479</v>
      </c>
      <c r="H152" s="262">
        <f t="shared" si="13"/>
        <v>1.947</v>
      </c>
    </row>
    <row r="153" s="42" customFormat="1" ht="13.2" customHeight="1" spans="1:8">
      <c r="A153" s="292"/>
      <c r="B153" s="277"/>
      <c r="C153" s="278"/>
      <c r="D153" s="278"/>
      <c r="E153" s="278"/>
      <c r="F153" s="262">
        <v>4.85</v>
      </c>
      <c r="G153" s="261" t="s">
        <v>327</v>
      </c>
      <c r="H153" s="278"/>
    </row>
    <row r="154" s="42" customFormat="1" ht="13.2" customHeight="1" spans="1:8">
      <c r="A154" s="291" t="s">
        <v>498</v>
      </c>
      <c r="B154" s="275" t="s">
        <v>499</v>
      </c>
      <c r="C154" s="262">
        <v>3.4625</v>
      </c>
      <c r="D154" s="262">
        <v>3.4505</v>
      </c>
      <c r="E154" s="262">
        <v>5.22</v>
      </c>
      <c r="F154" s="262">
        <v>3.86</v>
      </c>
      <c r="G154" s="261" t="s">
        <v>479</v>
      </c>
      <c r="H154" s="262">
        <f t="shared" si="13"/>
        <v>1.693</v>
      </c>
    </row>
    <row r="155" s="42" customFormat="1" ht="13.2" customHeight="1" spans="1:8">
      <c r="A155" s="292"/>
      <c r="B155" s="277"/>
      <c r="C155" s="278"/>
      <c r="D155" s="278"/>
      <c r="E155" s="278"/>
      <c r="F155" s="262">
        <v>1.36</v>
      </c>
      <c r="G155" s="291" t="s">
        <v>327</v>
      </c>
      <c r="H155" s="278"/>
    </row>
    <row r="156" s="42" customFormat="1" ht="13.2" customHeight="1" spans="1:8">
      <c r="A156" s="268" t="s">
        <v>500</v>
      </c>
      <c r="B156" s="271" t="s">
        <v>501</v>
      </c>
      <c r="C156" s="262">
        <v>0</v>
      </c>
      <c r="D156" s="260">
        <v>1.0375</v>
      </c>
      <c r="E156" s="260">
        <v>0</v>
      </c>
      <c r="F156" s="260">
        <v>0</v>
      </c>
      <c r="G156" s="268" t="s">
        <v>232</v>
      </c>
      <c r="H156" s="260">
        <f t="shared" ref="H156:H190" si="14">C156+D156-E156</f>
        <v>1.0375</v>
      </c>
    </row>
    <row r="157" s="42" customFormat="1" ht="13.2" customHeight="1" spans="1:8">
      <c r="A157" s="268" t="s">
        <v>502</v>
      </c>
      <c r="B157" s="271" t="s">
        <v>503</v>
      </c>
      <c r="C157" s="260">
        <v>0</v>
      </c>
      <c r="D157" s="260">
        <v>2.755</v>
      </c>
      <c r="E157" s="260">
        <v>0</v>
      </c>
      <c r="F157" s="260">
        <v>0</v>
      </c>
      <c r="G157" s="268" t="s">
        <v>232</v>
      </c>
      <c r="H157" s="260">
        <f t="shared" si="14"/>
        <v>2.755</v>
      </c>
    </row>
    <row r="158" s="42" customFormat="1" ht="13.2" customHeight="1" spans="1:8">
      <c r="A158" s="276" t="s">
        <v>504</v>
      </c>
      <c r="B158" s="277" t="s">
        <v>505</v>
      </c>
      <c r="C158" s="278">
        <v>2.316</v>
      </c>
      <c r="D158" s="278">
        <v>5.363</v>
      </c>
      <c r="E158" s="278">
        <v>4.79</v>
      </c>
      <c r="F158" s="294">
        <v>4.79</v>
      </c>
      <c r="G158" s="293" t="s">
        <v>274</v>
      </c>
      <c r="H158" s="260">
        <f t="shared" si="14"/>
        <v>2.889</v>
      </c>
    </row>
    <row r="159" s="42" customFormat="1" ht="13.2" customHeight="1" spans="1:8">
      <c r="A159" s="263" t="s">
        <v>506</v>
      </c>
      <c r="B159" s="275" t="s">
        <v>507</v>
      </c>
      <c r="C159" s="262">
        <v>0.995</v>
      </c>
      <c r="D159" s="262">
        <v>2.4745</v>
      </c>
      <c r="E159" s="262">
        <v>1.93</v>
      </c>
      <c r="F159" s="260">
        <v>1.93</v>
      </c>
      <c r="G159" s="268" t="s">
        <v>274</v>
      </c>
      <c r="H159" s="262">
        <f t="shared" si="14"/>
        <v>1.5395</v>
      </c>
    </row>
    <row r="160" s="42" customFormat="1" ht="13.2" customHeight="1" spans="1:8">
      <c r="A160" s="257" t="s">
        <v>508</v>
      </c>
      <c r="B160" s="275" t="s">
        <v>509</v>
      </c>
      <c r="C160" s="262">
        <v>0</v>
      </c>
      <c r="D160" s="295">
        <v>0</v>
      </c>
      <c r="E160" s="295">
        <v>0</v>
      </c>
      <c r="F160" s="262">
        <v>0</v>
      </c>
      <c r="G160" s="268" t="s">
        <v>248</v>
      </c>
      <c r="H160" s="262">
        <f t="shared" si="14"/>
        <v>0</v>
      </c>
    </row>
    <row r="161" s="42" customFormat="1" ht="13.2" customHeight="1" spans="1:8">
      <c r="A161" s="257" t="s">
        <v>510</v>
      </c>
      <c r="B161" s="275" t="s">
        <v>511</v>
      </c>
      <c r="C161" s="262">
        <v>0</v>
      </c>
      <c r="D161" s="260">
        <v>0</v>
      </c>
      <c r="E161" s="260">
        <v>0</v>
      </c>
      <c r="F161" s="262">
        <v>0</v>
      </c>
      <c r="G161" s="268" t="s">
        <v>248</v>
      </c>
      <c r="H161" s="262">
        <f t="shared" si="14"/>
        <v>0</v>
      </c>
    </row>
    <row r="162" s="42" customFormat="1" ht="13.2" customHeight="1" spans="1:8">
      <c r="A162" s="257" t="s">
        <v>512</v>
      </c>
      <c r="B162" s="275" t="s">
        <v>513</v>
      </c>
      <c r="C162" s="262">
        <v>0</v>
      </c>
      <c r="D162" s="262">
        <v>0</v>
      </c>
      <c r="E162" s="262">
        <v>0</v>
      </c>
      <c r="F162" s="262">
        <v>0</v>
      </c>
      <c r="G162" s="268" t="s">
        <v>248</v>
      </c>
      <c r="H162" s="262">
        <f t="shared" si="14"/>
        <v>0</v>
      </c>
    </row>
    <row r="163" s="42" customFormat="1" ht="13.2" customHeight="1" spans="1:8">
      <c r="A163" s="257" t="s">
        <v>514</v>
      </c>
      <c r="B163" s="275" t="s">
        <v>515</v>
      </c>
      <c r="C163" s="262">
        <v>6.0315</v>
      </c>
      <c r="D163" s="262">
        <v>15.149</v>
      </c>
      <c r="E163" s="262">
        <v>17.24</v>
      </c>
      <c r="F163" s="262">
        <v>17.24</v>
      </c>
      <c r="G163" s="268" t="s">
        <v>516</v>
      </c>
      <c r="H163" s="262">
        <f t="shared" si="14"/>
        <v>3.9405</v>
      </c>
    </row>
    <row r="164" s="42" customFormat="1" ht="13.2" customHeight="1" spans="1:8">
      <c r="A164" s="257" t="s">
        <v>517</v>
      </c>
      <c r="B164" s="275" t="s">
        <v>518</v>
      </c>
      <c r="C164" s="262">
        <v>0.0985</v>
      </c>
      <c r="D164" s="262">
        <v>0.2895</v>
      </c>
      <c r="E164" s="262">
        <v>0</v>
      </c>
      <c r="F164" s="262">
        <v>0</v>
      </c>
      <c r="G164" s="268" t="s">
        <v>232</v>
      </c>
      <c r="H164" s="262">
        <f t="shared" si="14"/>
        <v>0.388</v>
      </c>
    </row>
    <row r="165" s="42" customFormat="1" ht="13.2" customHeight="1" spans="1:8">
      <c r="A165" s="269" t="s">
        <v>519</v>
      </c>
      <c r="B165" s="274" t="s">
        <v>520</v>
      </c>
      <c r="C165" s="262">
        <v>0</v>
      </c>
      <c r="D165" s="262">
        <v>0</v>
      </c>
      <c r="E165" s="262">
        <v>0</v>
      </c>
      <c r="F165" s="262">
        <v>0</v>
      </c>
      <c r="G165" s="261" t="s">
        <v>248</v>
      </c>
      <c r="H165" s="262">
        <f t="shared" si="14"/>
        <v>0</v>
      </c>
    </row>
    <row r="166" s="42" customFormat="1" ht="13.2" customHeight="1" spans="1:8">
      <c r="A166" s="257" t="s">
        <v>521</v>
      </c>
      <c r="B166" s="275" t="s">
        <v>522</v>
      </c>
      <c r="C166" s="262">
        <v>10.152</v>
      </c>
      <c r="D166" s="262">
        <v>18.8285</v>
      </c>
      <c r="E166" s="262">
        <v>22.47</v>
      </c>
      <c r="F166" s="262">
        <v>22.47</v>
      </c>
      <c r="G166" s="268" t="s">
        <v>516</v>
      </c>
      <c r="H166" s="262">
        <f t="shared" si="14"/>
        <v>6.5105</v>
      </c>
    </row>
    <row r="167" s="42" customFormat="1" ht="13.2" customHeight="1" spans="1:8">
      <c r="A167" s="257" t="s">
        <v>523</v>
      </c>
      <c r="B167" s="275" t="s">
        <v>524</v>
      </c>
      <c r="C167" s="262">
        <v>0</v>
      </c>
      <c r="D167" s="262">
        <v>0</v>
      </c>
      <c r="E167" s="262">
        <v>0</v>
      </c>
      <c r="F167" s="262">
        <v>0</v>
      </c>
      <c r="G167" s="261" t="s">
        <v>248</v>
      </c>
      <c r="H167" s="262">
        <f t="shared" si="14"/>
        <v>0</v>
      </c>
    </row>
    <row r="168" s="42" customFormat="1" ht="13.2" customHeight="1" spans="1:8">
      <c r="A168" s="257" t="s">
        <v>525</v>
      </c>
      <c r="B168" s="275" t="s">
        <v>526</v>
      </c>
      <c r="C168" s="262">
        <v>1.727</v>
      </c>
      <c r="D168" s="262">
        <v>3.8765</v>
      </c>
      <c r="E168" s="262">
        <v>4.542</v>
      </c>
      <c r="F168" s="262">
        <v>4.542</v>
      </c>
      <c r="G168" s="268" t="s">
        <v>516</v>
      </c>
      <c r="H168" s="262">
        <f t="shared" si="14"/>
        <v>1.0615</v>
      </c>
    </row>
    <row r="169" s="42" customFormat="1" ht="13.2" customHeight="1" spans="1:8">
      <c r="A169" s="257" t="s">
        <v>527</v>
      </c>
      <c r="B169" s="275" t="s">
        <v>528</v>
      </c>
      <c r="C169" s="262">
        <v>1.33660443824013e-15</v>
      </c>
      <c r="D169" s="262">
        <v>0</v>
      </c>
      <c r="E169" s="262">
        <v>0</v>
      </c>
      <c r="F169" s="262">
        <v>0</v>
      </c>
      <c r="G169" s="261" t="s">
        <v>248</v>
      </c>
      <c r="H169" s="262">
        <f t="shared" si="14"/>
        <v>1.33660443824013e-15</v>
      </c>
    </row>
    <row r="170" s="42" customFormat="1" ht="13.2" customHeight="1" spans="1:8">
      <c r="A170" s="257" t="s">
        <v>529</v>
      </c>
      <c r="B170" s="275" t="s">
        <v>530</v>
      </c>
      <c r="C170" s="262">
        <v>2.2575</v>
      </c>
      <c r="D170" s="262">
        <v>2.991</v>
      </c>
      <c r="E170" s="262">
        <v>3.352</v>
      </c>
      <c r="F170" s="262">
        <v>3.352</v>
      </c>
      <c r="G170" s="268" t="s">
        <v>516</v>
      </c>
      <c r="H170" s="262">
        <f t="shared" si="14"/>
        <v>1.8965</v>
      </c>
    </row>
    <row r="171" s="42" customFormat="1" ht="13.2" customHeight="1" spans="1:8">
      <c r="A171" s="257" t="s">
        <v>531</v>
      </c>
      <c r="B171" s="275" t="s">
        <v>532</v>
      </c>
      <c r="C171" s="262">
        <v>0.651</v>
      </c>
      <c r="D171" s="262">
        <v>0.2275</v>
      </c>
      <c r="E171" s="262">
        <v>0</v>
      </c>
      <c r="F171" s="262">
        <v>0</v>
      </c>
      <c r="G171" s="268" t="s">
        <v>232</v>
      </c>
      <c r="H171" s="262">
        <f t="shared" si="14"/>
        <v>0.8785</v>
      </c>
    </row>
    <row r="172" s="42" customFormat="1" ht="13.2" customHeight="1" spans="1:8">
      <c r="A172" s="257" t="s">
        <v>533</v>
      </c>
      <c r="B172" s="275" t="s">
        <v>534</v>
      </c>
      <c r="C172" s="262">
        <v>0</v>
      </c>
      <c r="D172" s="262">
        <v>0</v>
      </c>
      <c r="E172" s="262">
        <v>0</v>
      </c>
      <c r="F172" s="262">
        <v>0</v>
      </c>
      <c r="G172" s="261" t="s">
        <v>248</v>
      </c>
      <c r="H172" s="262">
        <f t="shared" si="14"/>
        <v>0</v>
      </c>
    </row>
    <row r="173" s="42" customFormat="1" ht="13.2" customHeight="1" spans="1:8">
      <c r="A173" s="257" t="s">
        <v>535</v>
      </c>
      <c r="B173" s="275" t="s">
        <v>536</v>
      </c>
      <c r="C173" s="262">
        <v>0</v>
      </c>
      <c r="D173" s="262">
        <v>0</v>
      </c>
      <c r="E173" s="262">
        <v>0</v>
      </c>
      <c r="F173" s="262">
        <v>0</v>
      </c>
      <c r="G173" s="261" t="s">
        <v>248</v>
      </c>
      <c r="H173" s="262">
        <f t="shared" si="14"/>
        <v>0</v>
      </c>
    </row>
    <row r="174" s="42" customFormat="1" ht="13.2" customHeight="1" spans="1:8">
      <c r="A174" s="257" t="s">
        <v>537</v>
      </c>
      <c r="B174" s="275" t="s">
        <v>538</v>
      </c>
      <c r="C174" s="262">
        <v>0.0015</v>
      </c>
      <c r="D174" s="262">
        <v>0</v>
      </c>
      <c r="E174" s="262">
        <v>0</v>
      </c>
      <c r="F174" s="262">
        <v>0</v>
      </c>
      <c r="G174" s="261" t="s">
        <v>232</v>
      </c>
      <c r="H174" s="260">
        <f t="shared" si="14"/>
        <v>0.0015</v>
      </c>
    </row>
    <row r="175" s="42" customFormat="1" ht="13.2" customHeight="1" spans="1:8">
      <c r="A175" s="269" t="s">
        <v>539</v>
      </c>
      <c r="B175" s="274" t="s">
        <v>540</v>
      </c>
      <c r="C175" s="260">
        <v>8.78449999999999</v>
      </c>
      <c r="D175" s="260">
        <v>6.0345</v>
      </c>
      <c r="E175" s="260">
        <v>10.07</v>
      </c>
      <c r="F175" s="260">
        <v>10.07</v>
      </c>
      <c r="G175" s="261" t="s">
        <v>327</v>
      </c>
      <c r="H175" s="262">
        <f t="shared" si="14"/>
        <v>4.74899999999999</v>
      </c>
    </row>
    <row r="176" s="42" customFormat="1" ht="13.2" customHeight="1" spans="1:8">
      <c r="A176" s="257" t="s">
        <v>541</v>
      </c>
      <c r="B176" s="275" t="s">
        <v>542</v>
      </c>
      <c r="C176" s="262">
        <v>0</v>
      </c>
      <c r="D176" s="262">
        <v>0.265</v>
      </c>
      <c r="E176" s="262">
        <v>0</v>
      </c>
      <c r="F176" s="262">
        <v>0</v>
      </c>
      <c r="G176" s="261" t="s">
        <v>232</v>
      </c>
      <c r="H176" s="260">
        <f t="shared" si="14"/>
        <v>0.265</v>
      </c>
    </row>
    <row r="177" s="42" customFormat="1" ht="13.2" customHeight="1" spans="1:8">
      <c r="A177" s="257" t="s">
        <v>543</v>
      </c>
      <c r="B177" s="275" t="s">
        <v>544</v>
      </c>
      <c r="C177" s="262">
        <v>0.658</v>
      </c>
      <c r="D177" s="262">
        <v>0</v>
      </c>
      <c r="E177" s="262">
        <v>0</v>
      </c>
      <c r="F177" s="262">
        <v>0</v>
      </c>
      <c r="G177" s="261" t="s">
        <v>232</v>
      </c>
      <c r="H177" s="260">
        <f t="shared" si="14"/>
        <v>0.658</v>
      </c>
    </row>
    <row r="178" s="42" customFormat="1" ht="13.2" customHeight="1" spans="1:8">
      <c r="A178" s="269" t="s">
        <v>545</v>
      </c>
      <c r="B178" s="274" t="s">
        <v>546</v>
      </c>
      <c r="C178" s="260">
        <v>0</v>
      </c>
      <c r="D178" s="262">
        <v>0</v>
      </c>
      <c r="E178" s="262">
        <v>0</v>
      </c>
      <c r="F178" s="262">
        <v>0</v>
      </c>
      <c r="G178" s="261" t="s">
        <v>248</v>
      </c>
      <c r="H178" s="262">
        <f t="shared" si="14"/>
        <v>0</v>
      </c>
    </row>
    <row r="179" s="42" customFormat="1" ht="13.2" customHeight="1" spans="1:8">
      <c r="A179" s="257" t="s">
        <v>547</v>
      </c>
      <c r="B179" s="275" t="s">
        <v>548</v>
      </c>
      <c r="C179" s="262">
        <v>0</v>
      </c>
      <c r="D179" s="262">
        <v>0</v>
      </c>
      <c r="E179" s="262">
        <v>0</v>
      </c>
      <c r="F179" s="262">
        <v>0</v>
      </c>
      <c r="G179" s="261" t="s">
        <v>248</v>
      </c>
      <c r="H179" s="262">
        <f t="shared" si="14"/>
        <v>0</v>
      </c>
    </row>
    <row r="180" s="42" customFormat="1" ht="13.2" customHeight="1" spans="1:8">
      <c r="A180" s="257" t="s">
        <v>549</v>
      </c>
      <c r="B180" s="275" t="s">
        <v>550</v>
      </c>
      <c r="C180" s="262">
        <v>0</v>
      </c>
      <c r="D180" s="262">
        <v>0</v>
      </c>
      <c r="E180" s="262">
        <v>0</v>
      </c>
      <c r="F180" s="262">
        <v>0</v>
      </c>
      <c r="G180" s="261" t="s">
        <v>248</v>
      </c>
      <c r="H180" s="262">
        <f t="shared" si="14"/>
        <v>0</v>
      </c>
    </row>
    <row r="181" s="42" customFormat="1" ht="13.2" customHeight="1" spans="1:8">
      <c r="A181" s="257" t="s">
        <v>551</v>
      </c>
      <c r="B181" s="275" t="s">
        <v>552</v>
      </c>
      <c r="C181" s="262">
        <v>1.2515</v>
      </c>
      <c r="D181" s="262">
        <v>2.1585</v>
      </c>
      <c r="E181" s="262">
        <v>2.93</v>
      </c>
      <c r="F181" s="262">
        <v>2.93</v>
      </c>
      <c r="G181" s="261" t="s">
        <v>242</v>
      </c>
      <c r="H181" s="262">
        <f t="shared" si="14"/>
        <v>0.48</v>
      </c>
    </row>
    <row r="182" s="42" customFormat="1" ht="13.2" customHeight="1" spans="1:8">
      <c r="A182" s="257" t="s">
        <v>553</v>
      </c>
      <c r="B182" s="275" t="s">
        <v>554</v>
      </c>
      <c r="C182" s="262">
        <v>0</v>
      </c>
      <c r="D182" s="262">
        <v>0</v>
      </c>
      <c r="E182" s="262">
        <v>0</v>
      </c>
      <c r="F182" s="262">
        <v>0</v>
      </c>
      <c r="G182" s="261" t="s">
        <v>248</v>
      </c>
      <c r="H182" s="262">
        <f t="shared" si="14"/>
        <v>0</v>
      </c>
    </row>
    <row r="183" s="42" customFormat="1" ht="13.2" customHeight="1" spans="1:8">
      <c r="A183" s="257" t="s">
        <v>555</v>
      </c>
      <c r="B183" s="275" t="s">
        <v>556</v>
      </c>
      <c r="C183" s="262">
        <v>0</v>
      </c>
      <c r="D183" s="262">
        <v>0</v>
      </c>
      <c r="E183" s="262">
        <v>0</v>
      </c>
      <c r="F183" s="262">
        <v>0</v>
      </c>
      <c r="G183" s="261" t="s">
        <v>248</v>
      </c>
      <c r="H183" s="262">
        <f t="shared" si="14"/>
        <v>0</v>
      </c>
    </row>
    <row r="184" s="42" customFormat="1" ht="13.2" customHeight="1" spans="1:8">
      <c r="A184" s="257" t="s">
        <v>557</v>
      </c>
      <c r="B184" s="275" t="s">
        <v>558</v>
      </c>
      <c r="C184" s="262">
        <v>0.242500000000001</v>
      </c>
      <c r="D184" s="262">
        <v>1.7175</v>
      </c>
      <c r="E184" s="262">
        <v>1.07</v>
      </c>
      <c r="F184" s="262">
        <v>1.07</v>
      </c>
      <c r="G184" s="261" t="s">
        <v>242</v>
      </c>
      <c r="H184" s="262">
        <f t="shared" si="14"/>
        <v>0.890000000000001</v>
      </c>
    </row>
    <row r="185" s="42" customFormat="1" ht="13.2" customHeight="1" spans="1:8">
      <c r="A185" s="257" t="s">
        <v>559</v>
      </c>
      <c r="B185" s="275" t="s">
        <v>560</v>
      </c>
      <c r="C185" s="262">
        <v>0.997499999999999</v>
      </c>
      <c r="D185" s="262">
        <v>13.3055</v>
      </c>
      <c r="E185" s="262">
        <v>13.58</v>
      </c>
      <c r="F185" s="262">
        <v>13.58</v>
      </c>
      <c r="G185" s="261" t="s">
        <v>242</v>
      </c>
      <c r="H185" s="262">
        <f t="shared" si="14"/>
        <v>0.722999999999999</v>
      </c>
    </row>
    <row r="186" s="42" customFormat="1" ht="13.2" customHeight="1" spans="1:8">
      <c r="A186" s="257" t="s">
        <v>561</v>
      </c>
      <c r="B186" s="275" t="s">
        <v>562</v>
      </c>
      <c r="C186" s="262">
        <v>0</v>
      </c>
      <c r="D186" s="262">
        <v>0</v>
      </c>
      <c r="E186" s="262">
        <v>0</v>
      </c>
      <c r="F186" s="262">
        <v>0</v>
      </c>
      <c r="G186" s="261" t="s">
        <v>248</v>
      </c>
      <c r="H186" s="262">
        <f t="shared" si="14"/>
        <v>0</v>
      </c>
    </row>
    <row r="187" s="42" customFormat="1" ht="13.2" customHeight="1" spans="1:8">
      <c r="A187" s="257" t="s">
        <v>563</v>
      </c>
      <c r="B187" s="275" t="s">
        <v>564</v>
      </c>
      <c r="C187" s="262">
        <v>0.1275</v>
      </c>
      <c r="D187" s="262">
        <v>0</v>
      </c>
      <c r="E187" s="262">
        <v>0</v>
      </c>
      <c r="F187" s="262">
        <v>0</v>
      </c>
      <c r="G187" s="261" t="s">
        <v>232</v>
      </c>
      <c r="H187" s="262">
        <f t="shared" si="14"/>
        <v>0.1275</v>
      </c>
    </row>
    <row r="188" s="42" customFormat="1" ht="13.2" customHeight="1" spans="1:8">
      <c r="A188" s="257" t="s">
        <v>565</v>
      </c>
      <c r="B188" s="275" t="s">
        <v>566</v>
      </c>
      <c r="C188" s="262">
        <v>0</v>
      </c>
      <c r="D188" s="262">
        <v>0</v>
      </c>
      <c r="E188" s="262">
        <v>0</v>
      </c>
      <c r="F188" s="262">
        <v>0</v>
      </c>
      <c r="G188" s="261" t="s">
        <v>248</v>
      </c>
      <c r="H188" s="262">
        <f t="shared" si="14"/>
        <v>0</v>
      </c>
    </row>
    <row r="189" s="42" customFormat="1" ht="13.2" customHeight="1" spans="1:8">
      <c r="A189" s="257" t="s">
        <v>567</v>
      </c>
      <c r="B189" s="275" t="s">
        <v>568</v>
      </c>
      <c r="C189" s="262">
        <v>0.119499999999999</v>
      </c>
      <c r="D189" s="262">
        <v>4.845</v>
      </c>
      <c r="E189" s="262">
        <v>3.16</v>
      </c>
      <c r="F189" s="262">
        <v>3.16</v>
      </c>
      <c r="G189" s="261" t="s">
        <v>242</v>
      </c>
      <c r="H189" s="262">
        <f t="shared" si="14"/>
        <v>1.8045</v>
      </c>
    </row>
    <row r="190" s="141" customFormat="1" ht="13.2" customHeight="1" spans="1:10">
      <c r="A190" s="287" t="s">
        <v>569</v>
      </c>
      <c r="B190" s="275" t="s">
        <v>570</v>
      </c>
      <c r="C190" s="262">
        <v>30.98</v>
      </c>
      <c r="D190" s="262">
        <v>254.834</v>
      </c>
      <c r="E190" s="262">
        <v>261.95</v>
      </c>
      <c r="F190" s="260">
        <v>27.72</v>
      </c>
      <c r="G190" s="268" t="s">
        <v>452</v>
      </c>
      <c r="H190" s="262">
        <f t="shared" si="14"/>
        <v>23.864</v>
      </c>
      <c r="I190" s="42"/>
      <c r="J190" s="42"/>
    </row>
    <row r="191" s="141" customFormat="1" ht="13.2" customHeight="1" spans="1:10">
      <c r="A191" s="296"/>
      <c r="B191" s="277"/>
      <c r="C191" s="278"/>
      <c r="D191" s="278"/>
      <c r="E191" s="278"/>
      <c r="F191" s="260">
        <v>9.31</v>
      </c>
      <c r="G191" s="268" t="s">
        <v>571</v>
      </c>
      <c r="H191" s="278"/>
      <c r="I191" s="42"/>
      <c r="J191" s="42"/>
    </row>
    <row r="192" s="141" customFormat="1" ht="13.2" customHeight="1" spans="1:10">
      <c r="A192" s="296"/>
      <c r="B192" s="277"/>
      <c r="C192" s="278"/>
      <c r="D192" s="278"/>
      <c r="E192" s="278"/>
      <c r="F192" s="260">
        <v>224.92</v>
      </c>
      <c r="G192" s="268" t="s">
        <v>572</v>
      </c>
      <c r="H192" s="278"/>
      <c r="I192" s="42"/>
      <c r="J192" s="42"/>
    </row>
    <row r="193" s="141" customFormat="1" ht="13.2" customHeight="1" spans="1:10">
      <c r="A193" s="257" t="s">
        <v>573</v>
      </c>
      <c r="B193" s="275" t="s">
        <v>574</v>
      </c>
      <c r="C193" s="262">
        <v>0.0780000000000001</v>
      </c>
      <c r="D193" s="262">
        <v>0.2925</v>
      </c>
      <c r="E193" s="262">
        <v>0</v>
      </c>
      <c r="F193" s="262">
        <v>0</v>
      </c>
      <c r="G193" s="261" t="s">
        <v>232</v>
      </c>
      <c r="H193" s="262">
        <f t="shared" ref="H193:H211" si="15">C193+D193-E193</f>
        <v>0.3705</v>
      </c>
      <c r="I193" s="42"/>
      <c r="J193" s="42"/>
    </row>
    <row r="194" s="42" customFormat="1" ht="13.2" customHeight="1" spans="1:8">
      <c r="A194" s="257" t="s">
        <v>575</v>
      </c>
      <c r="B194" s="275" t="s">
        <v>576</v>
      </c>
      <c r="C194" s="262">
        <v>0</v>
      </c>
      <c r="D194" s="262">
        <v>0</v>
      </c>
      <c r="E194" s="262">
        <v>0</v>
      </c>
      <c r="F194" s="262">
        <v>0</v>
      </c>
      <c r="G194" s="261" t="s">
        <v>248</v>
      </c>
      <c r="H194" s="262">
        <f t="shared" si="15"/>
        <v>0</v>
      </c>
    </row>
    <row r="195" s="42" customFormat="1" ht="13.2" customHeight="1" spans="1:8">
      <c r="A195" s="257" t="s">
        <v>577</v>
      </c>
      <c r="B195" s="275" t="s">
        <v>578</v>
      </c>
      <c r="C195" s="262">
        <v>0</v>
      </c>
      <c r="D195" s="262">
        <v>0</v>
      </c>
      <c r="E195" s="262">
        <v>0</v>
      </c>
      <c r="F195" s="262">
        <v>0</v>
      </c>
      <c r="G195" s="261" t="s">
        <v>248</v>
      </c>
      <c r="H195" s="262">
        <f t="shared" si="15"/>
        <v>0</v>
      </c>
    </row>
    <row r="196" s="42" customFormat="1" ht="13.2" customHeight="1" spans="1:8">
      <c r="A196" s="257" t="s">
        <v>579</v>
      </c>
      <c r="B196" s="275" t="s">
        <v>580</v>
      </c>
      <c r="C196" s="262">
        <v>0</v>
      </c>
      <c r="D196" s="262">
        <v>0</v>
      </c>
      <c r="E196" s="262">
        <v>0</v>
      </c>
      <c r="F196" s="262">
        <v>0</v>
      </c>
      <c r="G196" s="261" t="s">
        <v>248</v>
      </c>
      <c r="H196" s="262">
        <f t="shared" si="15"/>
        <v>0</v>
      </c>
    </row>
    <row r="197" s="42" customFormat="1" ht="13.2" customHeight="1" spans="1:8">
      <c r="A197" s="257" t="s">
        <v>581</v>
      </c>
      <c r="B197" s="275" t="s">
        <v>582</v>
      </c>
      <c r="C197" s="262">
        <v>0</v>
      </c>
      <c r="D197" s="262">
        <v>0</v>
      </c>
      <c r="E197" s="262">
        <v>0</v>
      </c>
      <c r="F197" s="262">
        <v>0</v>
      </c>
      <c r="G197" s="261" t="s">
        <v>248</v>
      </c>
      <c r="H197" s="260">
        <f t="shared" si="15"/>
        <v>0</v>
      </c>
    </row>
    <row r="198" s="42" customFormat="1" ht="13.2" customHeight="1" spans="1:8">
      <c r="A198" s="257" t="s">
        <v>583</v>
      </c>
      <c r="B198" s="275" t="s">
        <v>584</v>
      </c>
      <c r="C198" s="262">
        <v>0.319</v>
      </c>
      <c r="D198" s="262">
        <v>0.0955</v>
      </c>
      <c r="E198" s="262">
        <v>0</v>
      </c>
      <c r="F198" s="262">
        <v>0</v>
      </c>
      <c r="G198" s="261" t="s">
        <v>232</v>
      </c>
      <c r="H198" s="262">
        <f t="shared" si="15"/>
        <v>0.4145</v>
      </c>
    </row>
    <row r="199" s="42" customFormat="1" ht="13.2" customHeight="1" spans="1:8">
      <c r="A199" s="257" t="s">
        <v>585</v>
      </c>
      <c r="B199" s="275" t="s">
        <v>586</v>
      </c>
      <c r="C199" s="262">
        <v>0</v>
      </c>
      <c r="D199" s="262">
        <v>0</v>
      </c>
      <c r="E199" s="262">
        <v>0</v>
      </c>
      <c r="F199" s="262">
        <v>0</v>
      </c>
      <c r="G199" s="261" t="s">
        <v>248</v>
      </c>
      <c r="H199" s="262">
        <f t="shared" si="15"/>
        <v>0</v>
      </c>
    </row>
    <row r="200" s="42" customFormat="1" ht="13.2" customHeight="1" spans="1:8">
      <c r="A200" s="257" t="s">
        <v>587</v>
      </c>
      <c r="B200" s="275" t="s">
        <v>588</v>
      </c>
      <c r="C200" s="262">
        <v>0</v>
      </c>
      <c r="D200" s="262">
        <v>0</v>
      </c>
      <c r="E200" s="262">
        <v>0</v>
      </c>
      <c r="F200" s="262">
        <v>0</v>
      </c>
      <c r="G200" s="261" t="s">
        <v>248</v>
      </c>
      <c r="H200" s="262">
        <f t="shared" si="15"/>
        <v>0</v>
      </c>
    </row>
    <row r="201" s="42" customFormat="1" ht="13.2" customHeight="1" spans="1:8">
      <c r="A201" s="257" t="s">
        <v>589</v>
      </c>
      <c r="B201" s="275" t="s">
        <v>590</v>
      </c>
      <c r="C201" s="262">
        <v>0</v>
      </c>
      <c r="D201" s="262">
        <v>0</v>
      </c>
      <c r="E201" s="262">
        <v>0</v>
      </c>
      <c r="F201" s="262">
        <v>0</v>
      </c>
      <c r="G201" s="261" t="s">
        <v>248</v>
      </c>
      <c r="H201" s="262">
        <f t="shared" si="15"/>
        <v>0</v>
      </c>
    </row>
    <row r="202" s="42" customFormat="1" ht="13.2" customHeight="1" spans="1:8">
      <c r="A202" s="257" t="s">
        <v>591</v>
      </c>
      <c r="B202" s="275" t="s">
        <v>592</v>
      </c>
      <c r="C202" s="262">
        <v>24.239</v>
      </c>
      <c r="D202" s="262">
        <v>59.364</v>
      </c>
      <c r="E202" s="262">
        <v>60.72</v>
      </c>
      <c r="F202" s="262">
        <v>60.72</v>
      </c>
      <c r="G202" s="261" t="s">
        <v>593</v>
      </c>
      <c r="H202" s="262">
        <f t="shared" si="15"/>
        <v>22.883</v>
      </c>
    </row>
    <row r="203" s="42" customFormat="1" ht="13.2" customHeight="1" spans="1:8">
      <c r="A203" s="257" t="s">
        <v>594</v>
      </c>
      <c r="B203" s="275" t="s">
        <v>595</v>
      </c>
      <c r="C203" s="262">
        <v>1.0615</v>
      </c>
      <c r="D203" s="262">
        <v>0.012</v>
      </c>
      <c r="E203" s="262">
        <v>0</v>
      </c>
      <c r="F203" s="262">
        <v>0</v>
      </c>
      <c r="G203" s="261" t="s">
        <v>232</v>
      </c>
      <c r="H203" s="260">
        <f t="shared" si="15"/>
        <v>1.0735</v>
      </c>
    </row>
    <row r="204" s="42" customFormat="1" ht="13.2" customHeight="1" spans="1:8">
      <c r="A204" s="257" t="s">
        <v>596</v>
      </c>
      <c r="B204" s="275" t="s">
        <v>597</v>
      </c>
      <c r="C204" s="262">
        <v>0.0639999999999998</v>
      </c>
      <c r="D204" s="262">
        <v>0</v>
      </c>
      <c r="E204" s="262">
        <v>0</v>
      </c>
      <c r="F204" s="262">
        <v>0</v>
      </c>
      <c r="G204" s="261" t="s">
        <v>232</v>
      </c>
      <c r="H204" s="260">
        <f t="shared" si="15"/>
        <v>0.0639999999999998</v>
      </c>
    </row>
    <row r="205" s="42" customFormat="1" ht="13.2" customHeight="1" spans="1:8">
      <c r="A205" s="257" t="s">
        <v>598</v>
      </c>
      <c r="B205" s="275" t="s">
        <v>599</v>
      </c>
      <c r="C205" s="262">
        <v>0</v>
      </c>
      <c r="D205" s="262">
        <v>0</v>
      </c>
      <c r="E205" s="262">
        <v>0</v>
      </c>
      <c r="F205" s="262">
        <v>0</v>
      </c>
      <c r="G205" s="261" t="s">
        <v>248</v>
      </c>
      <c r="H205" s="260">
        <f t="shared" si="15"/>
        <v>0</v>
      </c>
    </row>
    <row r="206" s="42" customFormat="1" ht="13.2" customHeight="1" spans="1:8">
      <c r="A206" s="257" t="s">
        <v>600</v>
      </c>
      <c r="B206" s="275" t="s">
        <v>601</v>
      </c>
      <c r="C206" s="262">
        <v>0.833</v>
      </c>
      <c r="D206" s="262">
        <v>0</v>
      </c>
      <c r="E206" s="262">
        <v>0</v>
      </c>
      <c r="F206" s="262">
        <v>0</v>
      </c>
      <c r="G206" s="261" t="s">
        <v>232</v>
      </c>
      <c r="H206" s="260">
        <f t="shared" si="15"/>
        <v>0.833</v>
      </c>
    </row>
    <row r="207" s="42" customFormat="1" ht="13.2" customHeight="1" spans="1:8">
      <c r="A207" s="257" t="s">
        <v>602</v>
      </c>
      <c r="B207" s="275" t="s">
        <v>603</v>
      </c>
      <c r="C207" s="262">
        <v>2.866</v>
      </c>
      <c r="D207" s="262">
        <v>0.451</v>
      </c>
      <c r="E207" s="262">
        <v>2.82</v>
      </c>
      <c r="F207" s="260">
        <v>2.82</v>
      </c>
      <c r="G207" s="261" t="s">
        <v>274</v>
      </c>
      <c r="H207" s="262">
        <f t="shared" si="15"/>
        <v>0.497</v>
      </c>
    </row>
    <row r="208" s="42" customFormat="1" ht="13.2" customHeight="1" spans="1:8">
      <c r="A208" s="269" t="s">
        <v>604</v>
      </c>
      <c r="B208" s="274" t="s">
        <v>605</v>
      </c>
      <c r="C208" s="262">
        <v>1.1805</v>
      </c>
      <c r="D208" s="262">
        <v>0.181</v>
      </c>
      <c r="E208" s="262">
        <v>0</v>
      </c>
      <c r="F208" s="262">
        <v>0</v>
      </c>
      <c r="G208" s="261" t="s">
        <v>232</v>
      </c>
      <c r="H208" s="262">
        <f t="shared" si="15"/>
        <v>1.3615</v>
      </c>
    </row>
    <row r="209" s="42" customFormat="1" ht="13.2" customHeight="1" spans="1:8">
      <c r="A209" s="257" t="s">
        <v>606</v>
      </c>
      <c r="B209" s="275" t="s">
        <v>607</v>
      </c>
      <c r="C209" s="262">
        <v>0</v>
      </c>
      <c r="D209" s="262">
        <v>0</v>
      </c>
      <c r="E209" s="262">
        <v>0</v>
      </c>
      <c r="F209" s="262">
        <v>0</v>
      </c>
      <c r="G209" s="261" t="s">
        <v>248</v>
      </c>
      <c r="H209" s="260">
        <f t="shared" si="15"/>
        <v>0</v>
      </c>
    </row>
    <row r="210" s="42" customFormat="1" ht="13.2" customHeight="1" spans="1:8">
      <c r="A210" s="257" t="s">
        <v>608</v>
      </c>
      <c r="B210" s="275" t="s">
        <v>609</v>
      </c>
      <c r="C210" s="262">
        <v>2.738</v>
      </c>
      <c r="D210" s="262">
        <v>1.0165</v>
      </c>
      <c r="E210" s="262">
        <v>2.82</v>
      </c>
      <c r="F210" s="260">
        <v>2.82</v>
      </c>
      <c r="G210" s="261" t="s">
        <v>610</v>
      </c>
      <c r="H210" s="260">
        <f t="shared" si="15"/>
        <v>0.9345</v>
      </c>
    </row>
    <row r="211" s="42" customFormat="1" ht="13.2" customHeight="1" spans="1:8">
      <c r="A211" s="257" t="s">
        <v>611</v>
      </c>
      <c r="B211" s="275" t="s">
        <v>612</v>
      </c>
      <c r="C211" s="262">
        <v>0.927</v>
      </c>
      <c r="D211" s="260">
        <v>1.239</v>
      </c>
      <c r="E211" s="260">
        <v>0.98</v>
      </c>
      <c r="F211" s="260">
        <v>0.98</v>
      </c>
      <c r="G211" s="261" t="s">
        <v>331</v>
      </c>
      <c r="H211" s="260">
        <f t="shared" si="15"/>
        <v>1.186</v>
      </c>
    </row>
    <row r="212" s="42" customFormat="1" ht="11.95" customHeight="1" spans="1:8">
      <c r="A212" s="297" t="s">
        <v>613</v>
      </c>
      <c r="B212" s="298"/>
      <c r="C212" s="299">
        <f t="shared" ref="C212:F212" si="16">SUM(C5:C211)</f>
        <v>562.2815</v>
      </c>
      <c r="D212" s="299">
        <f t="shared" si="16"/>
        <v>3693.6605</v>
      </c>
      <c r="E212" s="299">
        <f t="shared" si="16"/>
        <v>3731.2055</v>
      </c>
      <c r="F212" s="299">
        <f t="shared" si="16"/>
        <v>3731.2055</v>
      </c>
      <c r="G212" s="300"/>
      <c r="H212" s="299">
        <f>SUM(H5:H211)</f>
        <v>524.7365</v>
      </c>
    </row>
    <row r="213" ht="13.2" customHeight="1" spans="1:8">
      <c r="A213" s="269" t="s">
        <v>614</v>
      </c>
      <c r="B213" s="301"/>
      <c r="C213" s="301"/>
      <c r="D213" s="301"/>
      <c r="E213" s="301"/>
      <c r="F213" s="302"/>
      <c r="G213" s="269"/>
      <c r="H213" s="301"/>
    </row>
  </sheetData>
  <mergeCells count="148">
    <mergeCell ref="A2:H2"/>
    <mergeCell ref="F3:G3"/>
    <mergeCell ref="A212:B212"/>
    <mergeCell ref="A213:H213"/>
    <mergeCell ref="A3:A4"/>
    <mergeCell ref="A15:A16"/>
    <mergeCell ref="A33:A34"/>
    <mergeCell ref="A38:A39"/>
    <mergeCell ref="A43:A44"/>
    <mergeCell ref="A54:A56"/>
    <mergeCell ref="A81:A82"/>
    <mergeCell ref="A84:A85"/>
    <mergeCell ref="A109:A110"/>
    <mergeCell ref="A111:A112"/>
    <mergeCell ref="A115:A116"/>
    <mergeCell ref="A122:A123"/>
    <mergeCell ref="A125:A128"/>
    <mergeCell ref="A129:A132"/>
    <mergeCell ref="A136:A137"/>
    <mergeCell ref="A139:A140"/>
    <mergeCell ref="A141:A142"/>
    <mergeCell ref="A143:A144"/>
    <mergeCell ref="A145:A146"/>
    <mergeCell ref="A148:A149"/>
    <mergeCell ref="A150:A151"/>
    <mergeCell ref="A152:A153"/>
    <mergeCell ref="A154:A155"/>
    <mergeCell ref="A190:A192"/>
    <mergeCell ref="B3:B4"/>
    <mergeCell ref="B15:B16"/>
    <mergeCell ref="B33:B34"/>
    <mergeCell ref="B38:B39"/>
    <mergeCell ref="B43:B44"/>
    <mergeCell ref="B54:B56"/>
    <mergeCell ref="B81:B82"/>
    <mergeCell ref="B84:B85"/>
    <mergeCell ref="B109:B110"/>
    <mergeCell ref="B111:B112"/>
    <mergeCell ref="B115:B116"/>
    <mergeCell ref="B122:B123"/>
    <mergeCell ref="B125:B128"/>
    <mergeCell ref="B129:B132"/>
    <mergeCell ref="B136:B137"/>
    <mergeCell ref="B139:B140"/>
    <mergeCell ref="B141:B142"/>
    <mergeCell ref="B143:B144"/>
    <mergeCell ref="B145:B146"/>
    <mergeCell ref="B148:B149"/>
    <mergeCell ref="B150:B151"/>
    <mergeCell ref="B152:B153"/>
    <mergeCell ref="B154:B155"/>
    <mergeCell ref="B190:B192"/>
    <mergeCell ref="C3:C4"/>
    <mergeCell ref="C15:C16"/>
    <mergeCell ref="C33:C34"/>
    <mergeCell ref="C38:C39"/>
    <mergeCell ref="C43:C44"/>
    <mergeCell ref="C54:C56"/>
    <mergeCell ref="C81:C82"/>
    <mergeCell ref="C84:C85"/>
    <mergeCell ref="C109:C110"/>
    <mergeCell ref="C111:C112"/>
    <mergeCell ref="C115:C116"/>
    <mergeCell ref="C122:C123"/>
    <mergeCell ref="C125:C128"/>
    <mergeCell ref="C129:C132"/>
    <mergeCell ref="C136:C137"/>
    <mergeCell ref="C139:C140"/>
    <mergeCell ref="C141:C142"/>
    <mergeCell ref="C143:C144"/>
    <mergeCell ref="C145:C146"/>
    <mergeCell ref="C148:C149"/>
    <mergeCell ref="C150:C151"/>
    <mergeCell ref="C152:C153"/>
    <mergeCell ref="C154:C155"/>
    <mergeCell ref="C190:C192"/>
    <mergeCell ref="D3:D4"/>
    <mergeCell ref="D15:D16"/>
    <mergeCell ref="D33:D34"/>
    <mergeCell ref="D38:D39"/>
    <mergeCell ref="D43:D44"/>
    <mergeCell ref="D54:D56"/>
    <mergeCell ref="D81:D82"/>
    <mergeCell ref="D84:D85"/>
    <mergeCell ref="D109:D110"/>
    <mergeCell ref="D111:D112"/>
    <mergeCell ref="D115:D116"/>
    <mergeCell ref="D122:D123"/>
    <mergeCell ref="D125:D128"/>
    <mergeCell ref="D129:D132"/>
    <mergeCell ref="D136:D137"/>
    <mergeCell ref="D139:D140"/>
    <mergeCell ref="D141:D142"/>
    <mergeCell ref="D143:D144"/>
    <mergeCell ref="D145:D146"/>
    <mergeCell ref="D148:D149"/>
    <mergeCell ref="D150:D151"/>
    <mergeCell ref="D152:D153"/>
    <mergeCell ref="D154:D155"/>
    <mergeCell ref="D190:D192"/>
    <mergeCell ref="E3:E4"/>
    <mergeCell ref="E15:E16"/>
    <mergeCell ref="E33:E34"/>
    <mergeCell ref="E38:E39"/>
    <mergeCell ref="E43:E44"/>
    <mergeCell ref="E54:E56"/>
    <mergeCell ref="E81:E82"/>
    <mergeCell ref="E84:E85"/>
    <mergeCell ref="E109:E110"/>
    <mergeCell ref="E111:E112"/>
    <mergeCell ref="E115:E116"/>
    <mergeCell ref="E122:E123"/>
    <mergeCell ref="E125:E128"/>
    <mergeCell ref="E129:E132"/>
    <mergeCell ref="E136:E137"/>
    <mergeCell ref="E139:E140"/>
    <mergeCell ref="E141:E142"/>
    <mergeCell ref="E143:E144"/>
    <mergeCell ref="E145:E146"/>
    <mergeCell ref="E148:E149"/>
    <mergeCell ref="E150:E151"/>
    <mergeCell ref="E152:E153"/>
    <mergeCell ref="E154:E155"/>
    <mergeCell ref="E190:E192"/>
    <mergeCell ref="H3:H4"/>
    <mergeCell ref="H15:H16"/>
    <mergeCell ref="H33:H34"/>
    <mergeCell ref="H38:H39"/>
    <mergeCell ref="H43:H44"/>
    <mergeCell ref="H54:H56"/>
    <mergeCell ref="H81:H82"/>
    <mergeCell ref="H84:H85"/>
    <mergeCell ref="H109:H110"/>
    <mergeCell ref="H111:H112"/>
    <mergeCell ref="H115:H116"/>
    <mergeCell ref="H122:H123"/>
    <mergeCell ref="H125:H128"/>
    <mergeCell ref="H129:H132"/>
    <mergeCell ref="H136:H137"/>
    <mergeCell ref="H139:H140"/>
    <mergeCell ref="H141:H142"/>
    <mergeCell ref="H143:H144"/>
    <mergeCell ref="H145:H146"/>
    <mergeCell ref="H148:H149"/>
    <mergeCell ref="H150:H151"/>
    <mergeCell ref="H152:H153"/>
    <mergeCell ref="H154:H155"/>
    <mergeCell ref="H190:H192"/>
  </mergeCells>
  <pageMargins left="0.43" right="0.39" top="0.3" bottom="0.26" header="0.3" footer="0.2"/>
  <pageSetup paperSize="9" fitToHeight="0" orientation="landscape" horizontalDpi="600" verticalDpi="180"/>
  <headerFooter alignWithMargins="0" scaleWithDoc="0"/>
  <rowBreaks count="1" manualBreakCount="1">
    <brk id="197" max="254" man="1"/>
  </rowBreaks>
  <colBreaks count="1" manualBreakCount="1">
    <brk id="4" max="6553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7"/>
  <sheetViews>
    <sheetView tabSelected="1" view="pageBreakPreview" zoomScaleNormal="100" workbookViewId="0">
      <pane ySplit="4" topLeftCell="A327" activePane="bottomLeft" state="frozen"/>
      <selection/>
      <selection pane="bottomLeft" activeCell="D341" sqref="D341"/>
    </sheetView>
  </sheetViews>
  <sheetFormatPr defaultColWidth="9" defaultRowHeight="15" outlineLevelCol="7"/>
  <cols>
    <col min="1" max="1" width="12.8333333333333" style="181" customWidth="1"/>
    <col min="2" max="2" width="9.25" style="182" customWidth="1"/>
    <col min="3" max="3" width="11.0833333333333" style="182" customWidth="1"/>
    <col min="4" max="5" width="12.5833333333333" style="182" customWidth="1"/>
    <col min="6" max="6" width="9" style="181" customWidth="1"/>
    <col min="7" max="7" width="21" style="183" customWidth="1"/>
    <col min="8" max="8" width="9.58333333333333" style="178" customWidth="1"/>
    <col min="9" max="16384" width="9" style="178"/>
  </cols>
  <sheetData>
    <row r="1" ht="19" customHeight="1" spans="1:1">
      <c r="A1" s="181" t="s">
        <v>219</v>
      </c>
    </row>
    <row r="2" s="178" customFormat="1" ht="23" customHeight="1" spans="1:7">
      <c r="A2" s="184" t="s">
        <v>615</v>
      </c>
      <c r="B2" s="185"/>
      <c r="C2" s="185"/>
      <c r="D2" s="185"/>
      <c r="E2" s="185"/>
      <c r="F2" s="186"/>
      <c r="G2" s="187"/>
    </row>
    <row r="3" s="178" customFormat="1" ht="22" customHeight="1" spans="1:8">
      <c r="A3" s="188" t="s">
        <v>221</v>
      </c>
      <c r="B3" s="188" t="s">
        <v>222</v>
      </c>
      <c r="C3" s="189" t="s">
        <v>223</v>
      </c>
      <c r="D3" s="190" t="s">
        <v>224</v>
      </c>
      <c r="E3" s="190" t="s">
        <v>225</v>
      </c>
      <c r="F3" s="190" t="s">
        <v>226</v>
      </c>
      <c r="G3" s="191"/>
      <c r="H3" s="190" t="s">
        <v>227</v>
      </c>
    </row>
    <row r="4" s="178" customFormat="1" ht="22" customHeight="1" spans="1:8">
      <c r="A4" s="192"/>
      <c r="B4" s="192"/>
      <c r="C4" s="193"/>
      <c r="D4" s="194"/>
      <c r="E4" s="194"/>
      <c r="F4" s="190" t="s">
        <v>228</v>
      </c>
      <c r="G4" s="195" t="s">
        <v>229</v>
      </c>
      <c r="H4" s="194"/>
    </row>
    <row r="5" s="179" customFormat="1" ht="22" customHeight="1" spans="1:8">
      <c r="A5" s="196" t="s">
        <v>616</v>
      </c>
      <c r="B5" s="197" t="s">
        <v>617</v>
      </c>
      <c r="C5" s="198">
        <v>0.3375</v>
      </c>
      <c r="D5" s="199">
        <v>0.911</v>
      </c>
      <c r="E5" s="199">
        <v>1.09</v>
      </c>
      <c r="F5" s="200">
        <v>1.09</v>
      </c>
      <c r="G5" s="201" t="s">
        <v>618</v>
      </c>
      <c r="H5" s="200">
        <f t="shared" ref="H5:H8" si="0">C5+D5-E5</f>
        <v>0.1585</v>
      </c>
    </row>
    <row r="6" s="180" customFormat="1" ht="22" customHeight="1" spans="1:8">
      <c r="A6" s="202" t="s">
        <v>619</v>
      </c>
      <c r="B6" s="203" t="s">
        <v>620</v>
      </c>
      <c r="C6" s="204">
        <v>0.169</v>
      </c>
      <c r="D6" s="205">
        <v>26.1705</v>
      </c>
      <c r="E6" s="205">
        <v>23.192</v>
      </c>
      <c r="F6" s="200">
        <v>8.657</v>
      </c>
      <c r="G6" s="201" t="s">
        <v>237</v>
      </c>
      <c r="H6" s="206">
        <f t="shared" si="0"/>
        <v>3.1475</v>
      </c>
    </row>
    <row r="7" s="180" customFormat="1" ht="22" customHeight="1" spans="1:8">
      <c r="A7" s="207"/>
      <c r="B7" s="208"/>
      <c r="C7" s="209"/>
      <c r="D7" s="210"/>
      <c r="E7" s="210"/>
      <c r="F7" s="200">
        <v>14.535</v>
      </c>
      <c r="G7" s="201" t="s">
        <v>621</v>
      </c>
      <c r="H7" s="211"/>
    </row>
    <row r="8" s="180" customFormat="1" ht="22" customHeight="1" spans="1:8">
      <c r="A8" s="212" t="s">
        <v>622</v>
      </c>
      <c r="B8" s="213" t="s">
        <v>623</v>
      </c>
      <c r="C8" s="214">
        <v>1.5305</v>
      </c>
      <c r="D8" s="215">
        <v>4.4735</v>
      </c>
      <c r="E8" s="215">
        <v>5.768</v>
      </c>
      <c r="F8" s="200">
        <v>2.168</v>
      </c>
      <c r="G8" s="201" t="s">
        <v>618</v>
      </c>
      <c r="H8" s="216">
        <f t="shared" si="0"/>
        <v>0.236</v>
      </c>
    </row>
    <row r="9" s="180" customFormat="1" ht="22" customHeight="1" spans="1:8">
      <c r="A9" s="207"/>
      <c r="B9" s="208"/>
      <c r="C9" s="209"/>
      <c r="D9" s="210"/>
      <c r="E9" s="210"/>
      <c r="F9" s="200">
        <v>3.6</v>
      </c>
      <c r="G9" s="201" t="s">
        <v>624</v>
      </c>
      <c r="H9" s="211"/>
    </row>
    <row r="10" s="180" customFormat="1" ht="22" customHeight="1" spans="1:8">
      <c r="A10" s="196" t="s">
        <v>625</v>
      </c>
      <c r="B10" s="197" t="s">
        <v>626</v>
      </c>
      <c r="C10" s="198">
        <v>0.222</v>
      </c>
      <c r="D10" s="199">
        <v>3.277</v>
      </c>
      <c r="E10" s="199">
        <v>0</v>
      </c>
      <c r="F10" s="200">
        <v>0</v>
      </c>
      <c r="G10" s="201" t="s">
        <v>232</v>
      </c>
      <c r="H10" s="200">
        <f t="shared" ref="H10:H16" si="1">C10+D10-E10</f>
        <v>3.499</v>
      </c>
    </row>
    <row r="11" s="180" customFormat="1" ht="22" customHeight="1" spans="1:8">
      <c r="A11" s="217" t="s">
        <v>230</v>
      </c>
      <c r="B11" s="197" t="s">
        <v>231</v>
      </c>
      <c r="C11" s="199">
        <v>0.166</v>
      </c>
      <c r="D11" s="199">
        <v>0.324</v>
      </c>
      <c r="E11" s="199">
        <v>0.49</v>
      </c>
      <c r="F11" s="200">
        <v>0.49</v>
      </c>
      <c r="G11" s="201" t="s">
        <v>621</v>
      </c>
      <c r="H11" s="200">
        <f t="shared" si="1"/>
        <v>0</v>
      </c>
    </row>
    <row r="12" s="180" customFormat="1" ht="22" customHeight="1" spans="1:8">
      <c r="A12" s="196" t="s">
        <v>233</v>
      </c>
      <c r="B12" s="218" t="s">
        <v>234</v>
      </c>
      <c r="C12" s="219">
        <v>0</v>
      </c>
      <c r="D12" s="219">
        <v>0.5145</v>
      </c>
      <c r="E12" s="219">
        <v>0</v>
      </c>
      <c r="F12" s="200">
        <v>0</v>
      </c>
      <c r="G12" s="201" t="s">
        <v>232</v>
      </c>
      <c r="H12" s="200">
        <f t="shared" si="1"/>
        <v>0.5145</v>
      </c>
    </row>
    <row r="13" s="180" customFormat="1" ht="22" customHeight="1" spans="1:8">
      <c r="A13" s="228" t="s">
        <v>235</v>
      </c>
      <c r="B13" s="249" t="s">
        <v>236</v>
      </c>
      <c r="C13" s="250">
        <v>0</v>
      </c>
      <c r="D13" s="250">
        <v>0</v>
      </c>
      <c r="E13" s="250">
        <v>0</v>
      </c>
      <c r="F13" s="199">
        <v>0</v>
      </c>
      <c r="G13" s="201" t="s">
        <v>248</v>
      </c>
      <c r="H13" s="206">
        <f t="shared" si="1"/>
        <v>0</v>
      </c>
    </row>
    <row r="14" s="180" customFormat="1" ht="22" customHeight="1" spans="1:8">
      <c r="A14" s="251" t="s">
        <v>238</v>
      </c>
      <c r="B14" s="252" t="s">
        <v>239</v>
      </c>
      <c r="C14" s="253">
        <v>0</v>
      </c>
      <c r="D14" s="254">
        <v>0</v>
      </c>
      <c r="E14" s="255">
        <v>0</v>
      </c>
      <c r="F14" s="200">
        <v>0</v>
      </c>
      <c r="G14" s="201" t="s">
        <v>248</v>
      </c>
      <c r="H14" s="256">
        <f t="shared" si="1"/>
        <v>0</v>
      </c>
    </row>
    <row r="15" s="180" customFormat="1" ht="22" customHeight="1" spans="1:8">
      <c r="A15" s="217" t="s">
        <v>240</v>
      </c>
      <c r="B15" s="197" t="s">
        <v>241</v>
      </c>
      <c r="C15" s="199">
        <v>2.7385</v>
      </c>
      <c r="D15" s="199">
        <v>4.452</v>
      </c>
      <c r="E15" s="199">
        <v>4.34</v>
      </c>
      <c r="F15" s="200">
        <v>4.34</v>
      </c>
      <c r="G15" s="201" t="s">
        <v>624</v>
      </c>
      <c r="H15" s="200">
        <f t="shared" si="1"/>
        <v>2.8505</v>
      </c>
    </row>
    <row r="16" s="180" customFormat="1" ht="22" customHeight="1" spans="1:8">
      <c r="A16" s="217" t="s">
        <v>243</v>
      </c>
      <c r="B16" s="197" t="s">
        <v>244</v>
      </c>
      <c r="C16" s="199">
        <v>0.0325000000000033</v>
      </c>
      <c r="D16" s="199">
        <v>4.6145</v>
      </c>
      <c r="E16" s="199">
        <v>4.6155</v>
      </c>
      <c r="F16" s="200">
        <v>0.0005</v>
      </c>
      <c r="G16" s="201" t="s">
        <v>438</v>
      </c>
      <c r="H16" s="199">
        <f t="shared" si="1"/>
        <v>0.031500000000003</v>
      </c>
    </row>
    <row r="17" s="180" customFormat="1" ht="22" customHeight="1" spans="1:8">
      <c r="A17" s="217"/>
      <c r="B17" s="197"/>
      <c r="C17" s="199"/>
      <c r="D17" s="199"/>
      <c r="E17" s="199"/>
      <c r="F17" s="200">
        <v>1.434</v>
      </c>
      <c r="G17" s="201" t="s">
        <v>237</v>
      </c>
      <c r="H17" s="199"/>
    </row>
    <row r="18" s="180" customFormat="1" ht="22" customHeight="1" spans="1:8">
      <c r="A18" s="217"/>
      <c r="B18" s="197"/>
      <c r="C18" s="199"/>
      <c r="D18" s="199"/>
      <c r="E18" s="199"/>
      <c r="F18" s="200">
        <v>3.181</v>
      </c>
      <c r="G18" s="201" t="s">
        <v>621</v>
      </c>
      <c r="H18" s="199"/>
    </row>
    <row r="19" s="180" customFormat="1" ht="22" customHeight="1" spans="1:8">
      <c r="A19" s="237" t="s">
        <v>246</v>
      </c>
      <c r="B19" s="220" t="s">
        <v>247</v>
      </c>
      <c r="C19" s="200">
        <v>0</v>
      </c>
      <c r="D19" s="241">
        <v>0</v>
      </c>
      <c r="E19" s="241">
        <v>0</v>
      </c>
      <c r="F19" s="200">
        <v>0</v>
      </c>
      <c r="G19" s="201" t="s">
        <v>248</v>
      </c>
      <c r="H19" s="199">
        <f t="shared" ref="H19:H21" si="2">C19+D19-E19</f>
        <v>0</v>
      </c>
    </row>
    <row r="20" s="180" customFormat="1" ht="22" customHeight="1" spans="1:8">
      <c r="A20" s="217" t="s">
        <v>249</v>
      </c>
      <c r="B20" s="220" t="s">
        <v>250</v>
      </c>
      <c r="C20" s="200">
        <v>0</v>
      </c>
      <c r="D20" s="241">
        <v>0</v>
      </c>
      <c r="E20" s="241">
        <v>0</v>
      </c>
      <c r="F20" s="200">
        <v>0</v>
      </c>
      <c r="G20" s="201" t="s">
        <v>248</v>
      </c>
      <c r="H20" s="199">
        <f t="shared" si="2"/>
        <v>0</v>
      </c>
    </row>
    <row r="21" s="180" customFormat="1" ht="22" customHeight="1" spans="1:8">
      <c r="A21" s="217" t="s">
        <v>251</v>
      </c>
      <c r="B21" s="220" t="s">
        <v>252</v>
      </c>
      <c r="C21" s="200">
        <v>2.424</v>
      </c>
      <c r="D21" s="200">
        <v>24.133</v>
      </c>
      <c r="E21" s="200">
        <v>26.3015</v>
      </c>
      <c r="F21" s="200">
        <v>0.0025</v>
      </c>
      <c r="G21" s="201" t="s">
        <v>438</v>
      </c>
      <c r="H21" s="199">
        <f t="shared" si="2"/>
        <v>0.255499999999994</v>
      </c>
    </row>
    <row r="22" s="180" customFormat="1" ht="22" customHeight="1" spans="1:8">
      <c r="A22" s="217"/>
      <c r="B22" s="220"/>
      <c r="C22" s="200"/>
      <c r="D22" s="200"/>
      <c r="E22" s="200"/>
      <c r="F22" s="200">
        <v>16.509</v>
      </c>
      <c r="G22" s="201" t="s">
        <v>618</v>
      </c>
      <c r="H22" s="199"/>
    </row>
    <row r="23" s="180" customFormat="1" ht="22" customHeight="1" spans="1:8">
      <c r="A23" s="217"/>
      <c r="B23" s="220"/>
      <c r="C23" s="200"/>
      <c r="D23" s="200"/>
      <c r="E23" s="200"/>
      <c r="F23" s="200">
        <v>9.79</v>
      </c>
      <c r="G23" s="201" t="s">
        <v>624</v>
      </c>
      <c r="H23" s="199"/>
    </row>
    <row r="24" s="180" customFormat="1" ht="22" customHeight="1" spans="1:8">
      <c r="A24" s="217" t="s">
        <v>253</v>
      </c>
      <c r="B24" s="220" t="s">
        <v>254</v>
      </c>
      <c r="C24" s="200">
        <v>0</v>
      </c>
      <c r="D24" s="199">
        <v>0</v>
      </c>
      <c r="E24" s="200">
        <v>0</v>
      </c>
      <c r="F24" s="200">
        <v>0</v>
      </c>
      <c r="G24" s="201" t="s">
        <v>248</v>
      </c>
      <c r="H24" s="199">
        <f t="shared" ref="H24:H30" si="3">C24+D24-E24</f>
        <v>0</v>
      </c>
    </row>
    <row r="25" s="180" customFormat="1" ht="22" customHeight="1" spans="1:8">
      <c r="A25" s="217" t="s">
        <v>255</v>
      </c>
      <c r="B25" s="220" t="s">
        <v>256</v>
      </c>
      <c r="C25" s="200">
        <v>4.728</v>
      </c>
      <c r="D25" s="199">
        <v>12.86</v>
      </c>
      <c r="E25" s="200">
        <v>10.92</v>
      </c>
      <c r="F25" s="200">
        <v>10.92</v>
      </c>
      <c r="G25" s="201" t="s">
        <v>389</v>
      </c>
      <c r="H25" s="199">
        <f t="shared" si="3"/>
        <v>6.668</v>
      </c>
    </row>
    <row r="26" s="180" customFormat="1" ht="22" customHeight="1" spans="1:8">
      <c r="A26" s="217" t="s">
        <v>257</v>
      </c>
      <c r="B26" s="220" t="s">
        <v>258</v>
      </c>
      <c r="C26" s="200">
        <v>0</v>
      </c>
      <c r="D26" s="199">
        <v>0</v>
      </c>
      <c r="E26" s="200">
        <v>0</v>
      </c>
      <c r="F26" s="200">
        <v>0</v>
      </c>
      <c r="G26" s="201" t="s">
        <v>248</v>
      </c>
      <c r="H26" s="199">
        <f t="shared" si="3"/>
        <v>0</v>
      </c>
    </row>
    <row r="27" s="180" customFormat="1" ht="22" customHeight="1" spans="1:8">
      <c r="A27" s="217" t="s">
        <v>259</v>
      </c>
      <c r="B27" s="220" t="s">
        <v>260</v>
      </c>
      <c r="C27" s="200">
        <v>0</v>
      </c>
      <c r="D27" s="199">
        <v>0</v>
      </c>
      <c r="E27" s="200">
        <v>0</v>
      </c>
      <c r="F27" s="200">
        <v>0</v>
      </c>
      <c r="G27" s="201" t="s">
        <v>248</v>
      </c>
      <c r="H27" s="199">
        <f t="shared" si="3"/>
        <v>0</v>
      </c>
    </row>
    <row r="28" s="180" customFormat="1" ht="22" customHeight="1" spans="1:8">
      <c r="A28" s="221" t="s">
        <v>261</v>
      </c>
      <c r="B28" s="220" t="s">
        <v>262</v>
      </c>
      <c r="C28" s="200">
        <v>0.0175</v>
      </c>
      <c r="D28" s="199">
        <v>0</v>
      </c>
      <c r="E28" s="200">
        <v>0.0175</v>
      </c>
      <c r="F28" s="200">
        <v>0.0175</v>
      </c>
      <c r="G28" s="201" t="s">
        <v>271</v>
      </c>
      <c r="H28" s="199">
        <f t="shared" si="3"/>
        <v>-4.16333634234434e-17</v>
      </c>
    </row>
    <row r="29" s="180" customFormat="1" ht="22" customHeight="1" spans="1:8">
      <c r="A29" s="221" t="s">
        <v>263</v>
      </c>
      <c r="B29" s="220" t="s">
        <v>264</v>
      </c>
      <c r="C29" s="200">
        <v>0</v>
      </c>
      <c r="D29" s="199">
        <v>0</v>
      </c>
      <c r="E29" s="200">
        <v>0</v>
      </c>
      <c r="F29" s="200">
        <v>0</v>
      </c>
      <c r="G29" s="201" t="s">
        <v>248</v>
      </c>
      <c r="H29" s="199">
        <f t="shared" si="3"/>
        <v>0</v>
      </c>
    </row>
    <row r="30" s="180" customFormat="1" ht="22" customHeight="1" spans="1:8">
      <c r="A30" s="222" t="s">
        <v>627</v>
      </c>
      <c r="B30" s="223" t="s">
        <v>628</v>
      </c>
      <c r="C30" s="206">
        <v>1.0855</v>
      </c>
      <c r="D30" s="205">
        <v>101.3215</v>
      </c>
      <c r="E30" s="206">
        <v>92.5</v>
      </c>
      <c r="F30" s="200">
        <v>13.55</v>
      </c>
      <c r="G30" s="201" t="s">
        <v>629</v>
      </c>
      <c r="H30" s="205">
        <f t="shared" si="3"/>
        <v>9.90700000000001</v>
      </c>
    </row>
    <row r="31" s="180" customFormat="1" ht="22" customHeight="1" spans="1:8">
      <c r="A31" s="224"/>
      <c r="B31" s="225"/>
      <c r="C31" s="216"/>
      <c r="D31" s="215"/>
      <c r="E31" s="216"/>
      <c r="F31" s="200">
        <v>25.08</v>
      </c>
      <c r="G31" s="201" t="s">
        <v>330</v>
      </c>
      <c r="H31" s="215"/>
    </row>
    <row r="32" s="180" customFormat="1" ht="22" customHeight="1" spans="1:8">
      <c r="A32" s="224"/>
      <c r="B32" s="225"/>
      <c r="C32" s="216"/>
      <c r="D32" s="215"/>
      <c r="E32" s="216"/>
      <c r="F32" s="200">
        <v>26.73</v>
      </c>
      <c r="G32" s="201" t="s">
        <v>624</v>
      </c>
      <c r="H32" s="215"/>
    </row>
    <row r="33" s="180" customFormat="1" ht="22" customHeight="1" spans="1:8">
      <c r="A33" s="226"/>
      <c r="B33" s="227"/>
      <c r="C33" s="211"/>
      <c r="D33" s="210"/>
      <c r="E33" s="211"/>
      <c r="F33" s="200">
        <v>27.14</v>
      </c>
      <c r="G33" s="201" t="s">
        <v>621</v>
      </c>
      <c r="H33" s="210"/>
    </row>
    <row r="34" s="180" customFormat="1" ht="22" customHeight="1" spans="1:8">
      <c r="A34" s="221" t="s">
        <v>630</v>
      </c>
      <c r="B34" s="220" t="s">
        <v>631</v>
      </c>
      <c r="C34" s="200">
        <v>2.3635</v>
      </c>
      <c r="D34" s="199">
        <v>12.159</v>
      </c>
      <c r="E34" s="200">
        <v>13.06</v>
      </c>
      <c r="F34" s="200">
        <v>13.06</v>
      </c>
      <c r="G34" s="201" t="s">
        <v>632</v>
      </c>
      <c r="H34" s="199">
        <f t="shared" ref="H34:H44" si="4">C34+D34-E34</f>
        <v>1.4625</v>
      </c>
    </row>
    <row r="35" s="180" customFormat="1" ht="22" customHeight="1" spans="1:8">
      <c r="A35" s="228" t="s">
        <v>265</v>
      </c>
      <c r="B35" s="223" t="s">
        <v>266</v>
      </c>
      <c r="C35" s="206">
        <v>0</v>
      </c>
      <c r="D35" s="205">
        <v>3.8655</v>
      </c>
      <c r="E35" s="206">
        <v>3.8655</v>
      </c>
      <c r="F35" s="200">
        <v>3.8655</v>
      </c>
      <c r="G35" s="201" t="s">
        <v>271</v>
      </c>
      <c r="H35" s="205">
        <f t="shared" si="4"/>
        <v>0</v>
      </c>
    </row>
    <row r="36" s="180" customFormat="1" ht="22" customHeight="1" spans="1:8">
      <c r="A36" s="217" t="s">
        <v>267</v>
      </c>
      <c r="B36" s="220" t="s">
        <v>268</v>
      </c>
      <c r="C36" s="200">
        <v>0</v>
      </c>
      <c r="D36" s="199">
        <v>0</v>
      </c>
      <c r="E36" s="200">
        <v>0</v>
      </c>
      <c r="F36" s="200">
        <v>0</v>
      </c>
      <c r="G36" s="201" t="s">
        <v>248</v>
      </c>
      <c r="H36" s="199">
        <f t="shared" si="4"/>
        <v>0</v>
      </c>
    </row>
    <row r="37" s="180" customFormat="1" ht="22" customHeight="1" spans="1:8">
      <c r="A37" s="196" t="s">
        <v>269</v>
      </c>
      <c r="B37" s="220" t="s">
        <v>270</v>
      </c>
      <c r="C37" s="200">
        <v>0</v>
      </c>
      <c r="D37" s="200">
        <v>0</v>
      </c>
      <c r="E37" s="200">
        <v>0</v>
      </c>
      <c r="F37" s="200">
        <v>0</v>
      </c>
      <c r="G37" s="201" t="s">
        <v>248</v>
      </c>
      <c r="H37" s="199">
        <f t="shared" si="4"/>
        <v>0</v>
      </c>
    </row>
    <row r="38" s="180" customFormat="1" ht="22" customHeight="1" spans="1:8">
      <c r="A38" s="217" t="s">
        <v>272</v>
      </c>
      <c r="B38" s="220" t="s">
        <v>273</v>
      </c>
      <c r="C38" s="200">
        <v>0</v>
      </c>
      <c r="D38" s="200">
        <v>0</v>
      </c>
      <c r="E38" s="200">
        <v>0</v>
      </c>
      <c r="F38" s="200">
        <v>0</v>
      </c>
      <c r="G38" s="201" t="s">
        <v>248</v>
      </c>
      <c r="H38" s="200">
        <f t="shared" si="4"/>
        <v>0</v>
      </c>
    </row>
    <row r="39" s="180" customFormat="1" ht="22" customHeight="1" spans="1:8">
      <c r="A39" s="228" t="s">
        <v>275</v>
      </c>
      <c r="B39" s="223" t="s">
        <v>276</v>
      </c>
      <c r="C39" s="206">
        <v>0</v>
      </c>
      <c r="D39" s="206">
        <v>4.0785</v>
      </c>
      <c r="E39" s="206">
        <v>4.0785</v>
      </c>
      <c r="F39" s="200">
        <v>4.0785</v>
      </c>
      <c r="G39" s="201" t="s">
        <v>271</v>
      </c>
      <c r="H39" s="206">
        <f t="shared" si="4"/>
        <v>0</v>
      </c>
    </row>
    <row r="40" s="180" customFormat="1" ht="22" customHeight="1" spans="1:8">
      <c r="A40" s="217" t="s">
        <v>277</v>
      </c>
      <c r="B40" s="220" t="s">
        <v>278</v>
      </c>
      <c r="C40" s="200">
        <v>0</v>
      </c>
      <c r="D40" s="200">
        <v>0</v>
      </c>
      <c r="E40" s="200">
        <v>0</v>
      </c>
      <c r="F40" s="200">
        <v>0</v>
      </c>
      <c r="G40" s="201" t="s">
        <v>248</v>
      </c>
      <c r="H40" s="200">
        <f t="shared" si="4"/>
        <v>0</v>
      </c>
    </row>
    <row r="41" s="180" customFormat="1" ht="22" customHeight="1" spans="1:8">
      <c r="A41" s="217" t="s">
        <v>279</v>
      </c>
      <c r="B41" s="220" t="s">
        <v>280</v>
      </c>
      <c r="C41" s="200">
        <v>0</v>
      </c>
      <c r="D41" s="200">
        <v>0</v>
      </c>
      <c r="E41" s="200">
        <v>0</v>
      </c>
      <c r="F41" s="200">
        <v>0</v>
      </c>
      <c r="G41" s="201" t="s">
        <v>248</v>
      </c>
      <c r="H41" s="200">
        <f t="shared" si="4"/>
        <v>0</v>
      </c>
    </row>
    <row r="42" s="180" customFormat="1" ht="22" customHeight="1" spans="1:8">
      <c r="A42" s="217" t="s">
        <v>281</v>
      </c>
      <c r="B42" s="220" t="s">
        <v>282</v>
      </c>
      <c r="C42" s="200">
        <v>0.0035</v>
      </c>
      <c r="D42" s="200">
        <v>0</v>
      </c>
      <c r="E42" s="200">
        <v>0.0035</v>
      </c>
      <c r="F42" s="200">
        <v>0.0035</v>
      </c>
      <c r="G42" s="201" t="s">
        <v>271</v>
      </c>
      <c r="H42" s="200">
        <f t="shared" si="4"/>
        <v>0</v>
      </c>
    </row>
    <row r="43" s="180" customFormat="1" ht="30" customHeight="1" spans="1:8">
      <c r="A43" s="217" t="s">
        <v>283</v>
      </c>
      <c r="B43" s="220" t="s">
        <v>284</v>
      </c>
      <c r="C43" s="200">
        <v>0</v>
      </c>
      <c r="D43" s="200">
        <v>0</v>
      </c>
      <c r="E43" s="200">
        <v>0</v>
      </c>
      <c r="F43" s="200">
        <v>0</v>
      </c>
      <c r="G43" s="201" t="s">
        <v>248</v>
      </c>
      <c r="H43" s="200">
        <f t="shared" si="4"/>
        <v>0</v>
      </c>
    </row>
    <row r="44" s="180" customFormat="1" ht="22" customHeight="1" spans="1:8">
      <c r="A44" s="228" t="s">
        <v>285</v>
      </c>
      <c r="B44" s="223" t="s">
        <v>286</v>
      </c>
      <c r="C44" s="206">
        <v>0.541</v>
      </c>
      <c r="D44" s="206">
        <v>1.355</v>
      </c>
      <c r="E44" s="206">
        <v>1.882</v>
      </c>
      <c r="F44" s="200">
        <v>0.022</v>
      </c>
      <c r="G44" s="201" t="s">
        <v>438</v>
      </c>
      <c r="H44" s="206">
        <f t="shared" si="4"/>
        <v>0.014</v>
      </c>
    </row>
    <row r="45" s="180" customFormat="1" ht="22" customHeight="1" spans="1:8">
      <c r="A45" s="229"/>
      <c r="B45" s="227"/>
      <c r="C45" s="211"/>
      <c r="D45" s="211"/>
      <c r="E45" s="211"/>
      <c r="F45" s="200">
        <v>1.86</v>
      </c>
      <c r="G45" s="201" t="s">
        <v>629</v>
      </c>
      <c r="H45" s="211"/>
    </row>
    <row r="46" s="180" customFormat="1" ht="22" customHeight="1" spans="1:8">
      <c r="A46" s="217" t="s">
        <v>287</v>
      </c>
      <c r="B46" s="220" t="s">
        <v>288</v>
      </c>
      <c r="C46" s="200">
        <v>0</v>
      </c>
      <c r="D46" s="200">
        <v>0</v>
      </c>
      <c r="E46" s="200">
        <v>0</v>
      </c>
      <c r="F46" s="200">
        <v>0</v>
      </c>
      <c r="G46" s="201" t="s">
        <v>248</v>
      </c>
      <c r="H46" s="200">
        <f t="shared" ref="H46:H58" si="5">C46+D46-E46</f>
        <v>0</v>
      </c>
    </row>
    <row r="47" s="180" customFormat="1" ht="22" customHeight="1" spans="1:8">
      <c r="A47" s="222" t="s">
        <v>289</v>
      </c>
      <c r="B47" s="223" t="s">
        <v>290</v>
      </c>
      <c r="C47" s="206">
        <v>2.0575</v>
      </c>
      <c r="D47" s="206">
        <v>8.9815</v>
      </c>
      <c r="E47" s="206">
        <v>10.93</v>
      </c>
      <c r="F47" s="200">
        <v>10.93</v>
      </c>
      <c r="G47" s="201" t="s">
        <v>245</v>
      </c>
      <c r="H47" s="206">
        <f t="shared" si="5"/>
        <v>0.109000000000002</v>
      </c>
    </row>
    <row r="48" s="180" customFormat="1" ht="22" customHeight="1" spans="1:8">
      <c r="A48" s="221" t="s">
        <v>633</v>
      </c>
      <c r="B48" s="220" t="s">
        <v>634</v>
      </c>
      <c r="C48" s="200">
        <v>0</v>
      </c>
      <c r="D48" s="200">
        <v>2.1085</v>
      </c>
      <c r="E48" s="200">
        <v>2.1085</v>
      </c>
      <c r="F48" s="200">
        <v>2.1085</v>
      </c>
      <c r="G48" s="201" t="s">
        <v>271</v>
      </c>
      <c r="H48" s="200">
        <f t="shared" si="5"/>
        <v>0</v>
      </c>
    </row>
    <row r="49" s="180" customFormat="1" ht="22" customHeight="1" spans="1:8">
      <c r="A49" s="221" t="s">
        <v>635</v>
      </c>
      <c r="B49" s="220" t="s">
        <v>636</v>
      </c>
      <c r="C49" s="200">
        <v>0</v>
      </c>
      <c r="D49" s="200">
        <v>0</v>
      </c>
      <c r="E49" s="200">
        <v>0</v>
      </c>
      <c r="F49" s="200">
        <v>0</v>
      </c>
      <c r="G49" s="231" t="s">
        <v>248</v>
      </c>
      <c r="H49" s="200">
        <f t="shared" si="5"/>
        <v>0</v>
      </c>
    </row>
    <row r="50" s="180" customFormat="1" ht="22" customHeight="1" spans="1:8">
      <c r="A50" s="217" t="s">
        <v>291</v>
      </c>
      <c r="B50" s="220" t="s">
        <v>292</v>
      </c>
      <c r="C50" s="200">
        <v>0</v>
      </c>
      <c r="D50" s="200">
        <v>0</v>
      </c>
      <c r="E50" s="200">
        <v>0</v>
      </c>
      <c r="F50" s="200">
        <v>0</v>
      </c>
      <c r="G50" s="231" t="s">
        <v>248</v>
      </c>
      <c r="H50" s="200">
        <f t="shared" si="5"/>
        <v>0</v>
      </c>
    </row>
    <row r="51" s="180" customFormat="1" ht="22" customHeight="1" spans="1:8">
      <c r="A51" s="221" t="s">
        <v>293</v>
      </c>
      <c r="B51" s="220" t="s">
        <v>294</v>
      </c>
      <c r="C51" s="200">
        <v>0</v>
      </c>
      <c r="D51" s="200">
        <v>0</v>
      </c>
      <c r="E51" s="200">
        <v>0</v>
      </c>
      <c r="F51" s="200">
        <v>0</v>
      </c>
      <c r="G51" s="231" t="s">
        <v>248</v>
      </c>
      <c r="H51" s="200">
        <f t="shared" si="5"/>
        <v>0</v>
      </c>
    </row>
    <row r="52" s="180" customFormat="1" ht="30" customHeight="1" spans="1:8">
      <c r="A52" s="221" t="s">
        <v>295</v>
      </c>
      <c r="B52" s="220" t="s">
        <v>296</v>
      </c>
      <c r="C52" s="200">
        <v>0</v>
      </c>
      <c r="D52" s="200">
        <v>0</v>
      </c>
      <c r="E52" s="200">
        <v>0</v>
      </c>
      <c r="F52" s="200">
        <v>0</v>
      </c>
      <c r="G52" s="201" t="s">
        <v>248</v>
      </c>
      <c r="H52" s="200">
        <f t="shared" si="5"/>
        <v>0</v>
      </c>
    </row>
    <row r="53" s="180" customFormat="1" ht="22" customHeight="1" spans="1:8">
      <c r="A53" s="221" t="s">
        <v>297</v>
      </c>
      <c r="B53" s="220" t="s">
        <v>298</v>
      </c>
      <c r="C53" s="200">
        <v>0</v>
      </c>
      <c r="D53" s="200">
        <v>0</v>
      </c>
      <c r="E53" s="200">
        <v>0</v>
      </c>
      <c r="F53" s="200">
        <v>0</v>
      </c>
      <c r="G53" s="201" t="s">
        <v>248</v>
      </c>
      <c r="H53" s="200">
        <f t="shared" si="5"/>
        <v>0</v>
      </c>
    </row>
    <row r="54" s="180" customFormat="1" ht="22" customHeight="1" spans="1:8">
      <c r="A54" s="217" t="s">
        <v>299</v>
      </c>
      <c r="B54" s="220" t="s">
        <v>300</v>
      </c>
      <c r="C54" s="200">
        <v>0</v>
      </c>
      <c r="D54" s="200">
        <v>0</v>
      </c>
      <c r="E54" s="200">
        <v>0</v>
      </c>
      <c r="F54" s="200">
        <v>0</v>
      </c>
      <c r="G54" s="201" t="s">
        <v>248</v>
      </c>
      <c r="H54" s="200">
        <f t="shared" si="5"/>
        <v>0</v>
      </c>
    </row>
    <row r="55" s="180" customFormat="1" ht="22" customHeight="1" spans="1:8">
      <c r="A55" s="217" t="s">
        <v>301</v>
      </c>
      <c r="B55" s="220" t="s">
        <v>302</v>
      </c>
      <c r="C55" s="200">
        <v>0</v>
      </c>
      <c r="D55" s="200">
        <v>0</v>
      </c>
      <c r="E55" s="200">
        <v>0</v>
      </c>
      <c r="F55" s="200">
        <v>0</v>
      </c>
      <c r="G55" s="201" t="s">
        <v>248</v>
      </c>
      <c r="H55" s="200">
        <f t="shared" si="5"/>
        <v>0</v>
      </c>
    </row>
    <row r="56" s="180" customFormat="1" ht="22" customHeight="1" spans="1:8">
      <c r="A56" s="217" t="s">
        <v>303</v>
      </c>
      <c r="B56" s="220" t="s">
        <v>304</v>
      </c>
      <c r="C56" s="200">
        <v>0</v>
      </c>
      <c r="D56" s="200">
        <v>0</v>
      </c>
      <c r="E56" s="200">
        <v>0</v>
      </c>
      <c r="F56" s="200">
        <v>0</v>
      </c>
      <c r="G56" s="201" t="s">
        <v>248</v>
      </c>
      <c r="H56" s="200">
        <f t="shared" si="5"/>
        <v>0</v>
      </c>
    </row>
    <row r="57" s="180" customFormat="1" ht="22" customHeight="1" spans="1:8">
      <c r="A57" s="217" t="s">
        <v>305</v>
      </c>
      <c r="B57" s="220" t="s">
        <v>306</v>
      </c>
      <c r="C57" s="200">
        <v>0</v>
      </c>
      <c r="D57" s="200">
        <v>0</v>
      </c>
      <c r="E57" s="200">
        <v>0</v>
      </c>
      <c r="F57" s="200">
        <v>0</v>
      </c>
      <c r="G57" s="201" t="s">
        <v>248</v>
      </c>
      <c r="H57" s="200">
        <f t="shared" si="5"/>
        <v>0</v>
      </c>
    </row>
    <row r="58" s="180" customFormat="1" ht="22" customHeight="1" spans="1:8">
      <c r="A58" s="228" t="s">
        <v>637</v>
      </c>
      <c r="B58" s="223" t="s">
        <v>638</v>
      </c>
      <c r="C58" s="206">
        <v>22.0415</v>
      </c>
      <c r="D58" s="206">
        <v>298.123</v>
      </c>
      <c r="E58" s="206">
        <v>320.1645</v>
      </c>
      <c r="F58" s="200">
        <v>65.68</v>
      </c>
      <c r="G58" s="201" t="s">
        <v>334</v>
      </c>
      <c r="H58" s="206">
        <f t="shared" si="5"/>
        <v>0</v>
      </c>
    </row>
    <row r="59" s="180" customFormat="1" ht="22" customHeight="1" spans="1:8">
      <c r="A59" s="230"/>
      <c r="B59" s="225"/>
      <c r="C59" s="216"/>
      <c r="D59" s="216"/>
      <c r="E59" s="216"/>
      <c r="F59" s="200">
        <v>32.08</v>
      </c>
      <c r="G59" s="201" t="s">
        <v>330</v>
      </c>
      <c r="H59" s="216"/>
    </row>
    <row r="60" s="180" customFormat="1" ht="22" customHeight="1" spans="1:8">
      <c r="A60" s="230"/>
      <c r="B60" s="225"/>
      <c r="C60" s="216"/>
      <c r="D60" s="216"/>
      <c r="E60" s="216"/>
      <c r="F60" s="200">
        <v>27.75</v>
      </c>
      <c r="G60" s="201" t="s">
        <v>639</v>
      </c>
      <c r="H60" s="216"/>
    </row>
    <row r="61" s="180" customFormat="1" ht="22" customHeight="1" spans="1:8">
      <c r="A61" s="230"/>
      <c r="B61" s="225"/>
      <c r="C61" s="216"/>
      <c r="D61" s="216"/>
      <c r="E61" s="216"/>
      <c r="F61" s="200">
        <v>53.46</v>
      </c>
      <c r="G61" s="201" t="s">
        <v>327</v>
      </c>
      <c r="H61" s="216"/>
    </row>
    <row r="62" s="180" customFormat="1" ht="22" customHeight="1" spans="1:8">
      <c r="A62" s="229"/>
      <c r="B62" s="227"/>
      <c r="C62" s="211"/>
      <c r="D62" s="211"/>
      <c r="E62" s="211"/>
      <c r="F62" s="200">
        <v>141.1945</v>
      </c>
      <c r="G62" s="201" t="s">
        <v>271</v>
      </c>
      <c r="H62" s="211"/>
    </row>
    <row r="63" s="180" customFormat="1" ht="22" customHeight="1" spans="1:8">
      <c r="A63" s="217" t="s">
        <v>640</v>
      </c>
      <c r="B63" s="220" t="s">
        <v>641</v>
      </c>
      <c r="C63" s="200">
        <v>0</v>
      </c>
      <c r="D63" s="200">
        <v>62.516</v>
      </c>
      <c r="E63" s="200">
        <v>62.516</v>
      </c>
      <c r="F63" s="200">
        <v>62.516</v>
      </c>
      <c r="G63" s="201" t="s">
        <v>271</v>
      </c>
      <c r="H63" s="200">
        <f t="shared" ref="H63:H68" si="6">C63+D63-E63</f>
        <v>0</v>
      </c>
    </row>
    <row r="64" s="180" customFormat="1" ht="22" customHeight="1" spans="1:8">
      <c r="A64" s="217" t="s">
        <v>307</v>
      </c>
      <c r="B64" s="220" t="s">
        <v>308</v>
      </c>
      <c r="C64" s="200">
        <v>0</v>
      </c>
      <c r="D64" s="200">
        <v>0</v>
      </c>
      <c r="E64" s="200">
        <v>0</v>
      </c>
      <c r="F64" s="200">
        <v>0</v>
      </c>
      <c r="G64" s="201" t="s">
        <v>248</v>
      </c>
      <c r="H64" s="200">
        <f t="shared" si="6"/>
        <v>0</v>
      </c>
    </row>
    <row r="65" s="180" customFormat="1" ht="22" customHeight="1" spans="1:8">
      <c r="A65" s="217" t="s">
        <v>642</v>
      </c>
      <c r="B65" s="220" t="s">
        <v>643</v>
      </c>
      <c r="C65" s="200">
        <v>0</v>
      </c>
      <c r="D65" s="200">
        <v>28.443</v>
      </c>
      <c r="E65" s="200">
        <v>28.443</v>
      </c>
      <c r="F65" s="200">
        <v>28.443</v>
      </c>
      <c r="G65" s="201" t="s">
        <v>271</v>
      </c>
      <c r="H65" s="200">
        <f t="shared" si="6"/>
        <v>0</v>
      </c>
    </row>
    <row r="66" s="180" customFormat="1" ht="22" customHeight="1" spans="1:8">
      <c r="A66" s="217" t="s">
        <v>644</v>
      </c>
      <c r="B66" s="220" t="s">
        <v>645</v>
      </c>
      <c r="C66" s="200">
        <v>0</v>
      </c>
      <c r="D66" s="200">
        <v>38.3615</v>
      </c>
      <c r="E66" s="200">
        <v>38.3615</v>
      </c>
      <c r="F66" s="200">
        <v>38.3615</v>
      </c>
      <c r="G66" s="201" t="s">
        <v>271</v>
      </c>
      <c r="H66" s="200">
        <f t="shared" si="6"/>
        <v>0</v>
      </c>
    </row>
    <row r="67" s="180" customFormat="1" ht="22" customHeight="1" spans="1:8">
      <c r="A67" s="217" t="s">
        <v>646</v>
      </c>
      <c r="B67" s="220" t="s">
        <v>647</v>
      </c>
      <c r="C67" s="200">
        <v>5.85</v>
      </c>
      <c r="D67" s="200">
        <v>18.808</v>
      </c>
      <c r="E67" s="200">
        <v>24.658</v>
      </c>
      <c r="F67" s="200">
        <v>24.658</v>
      </c>
      <c r="G67" s="201" t="s">
        <v>271</v>
      </c>
      <c r="H67" s="200">
        <f t="shared" si="6"/>
        <v>0</v>
      </c>
    </row>
    <row r="68" s="180" customFormat="1" ht="22" customHeight="1" spans="1:8">
      <c r="A68" s="228" t="s">
        <v>648</v>
      </c>
      <c r="B68" s="223" t="s">
        <v>649</v>
      </c>
      <c r="C68" s="206">
        <v>54.3725</v>
      </c>
      <c r="D68" s="206">
        <v>724.2005</v>
      </c>
      <c r="E68" s="206">
        <v>742.57</v>
      </c>
      <c r="F68" s="200">
        <v>82.77</v>
      </c>
      <c r="G68" s="201" t="s">
        <v>650</v>
      </c>
      <c r="H68" s="206">
        <f t="shared" si="6"/>
        <v>36.0029999999999</v>
      </c>
    </row>
    <row r="69" s="180" customFormat="1" ht="22" customHeight="1" spans="1:8">
      <c r="A69" s="230"/>
      <c r="B69" s="225"/>
      <c r="C69" s="216"/>
      <c r="D69" s="216"/>
      <c r="E69" s="216"/>
      <c r="F69" s="200">
        <v>242.75</v>
      </c>
      <c r="G69" s="201" t="s">
        <v>651</v>
      </c>
      <c r="H69" s="216"/>
    </row>
    <row r="70" s="180" customFormat="1" ht="22" customHeight="1" spans="1:8">
      <c r="A70" s="230"/>
      <c r="B70" s="225"/>
      <c r="C70" s="216"/>
      <c r="D70" s="216"/>
      <c r="E70" s="216"/>
      <c r="F70" s="200">
        <v>350.58</v>
      </c>
      <c r="G70" s="201" t="s">
        <v>621</v>
      </c>
      <c r="H70" s="216"/>
    </row>
    <row r="71" s="180" customFormat="1" ht="22" customHeight="1" spans="1:8">
      <c r="A71" s="229"/>
      <c r="B71" s="227"/>
      <c r="C71" s="211"/>
      <c r="D71" s="211"/>
      <c r="E71" s="211"/>
      <c r="F71" s="200">
        <v>66.47</v>
      </c>
      <c r="G71" s="201" t="s">
        <v>621</v>
      </c>
      <c r="H71" s="211"/>
    </row>
    <row r="72" s="180" customFormat="1" ht="22" customHeight="1" spans="1:8">
      <c r="A72" s="217" t="s">
        <v>652</v>
      </c>
      <c r="B72" s="220" t="s">
        <v>653</v>
      </c>
      <c r="C72" s="200">
        <v>7.148</v>
      </c>
      <c r="D72" s="200">
        <v>111.2115</v>
      </c>
      <c r="E72" s="200">
        <v>98.81</v>
      </c>
      <c r="F72" s="200">
        <v>98.81</v>
      </c>
      <c r="G72" s="201" t="s">
        <v>334</v>
      </c>
      <c r="H72" s="200">
        <f t="shared" ref="H72:H77" si="7">C72+D72-E72</f>
        <v>19.5495</v>
      </c>
    </row>
    <row r="73" s="180" customFormat="1" ht="22" customHeight="1" spans="1:8">
      <c r="A73" s="217" t="s">
        <v>309</v>
      </c>
      <c r="B73" s="220" t="s">
        <v>310</v>
      </c>
      <c r="C73" s="200">
        <v>0</v>
      </c>
      <c r="D73" s="200">
        <v>0</v>
      </c>
      <c r="E73" s="200">
        <v>0</v>
      </c>
      <c r="F73" s="200">
        <v>0</v>
      </c>
      <c r="G73" s="201" t="s">
        <v>248</v>
      </c>
      <c r="H73" s="200">
        <f t="shared" si="7"/>
        <v>0</v>
      </c>
    </row>
    <row r="74" s="180" customFormat="1" ht="22" customHeight="1" spans="1:8">
      <c r="A74" s="217" t="s">
        <v>311</v>
      </c>
      <c r="B74" s="220" t="s">
        <v>312</v>
      </c>
      <c r="C74" s="200">
        <v>0</v>
      </c>
      <c r="D74" s="200">
        <v>0</v>
      </c>
      <c r="E74" s="200">
        <v>0</v>
      </c>
      <c r="F74" s="200">
        <v>0</v>
      </c>
      <c r="G74" s="201" t="s">
        <v>248</v>
      </c>
      <c r="H74" s="200">
        <f t="shared" si="7"/>
        <v>0</v>
      </c>
    </row>
    <row r="75" s="180" customFormat="1" ht="22" customHeight="1" spans="1:8">
      <c r="A75" s="217" t="s">
        <v>313</v>
      </c>
      <c r="B75" s="220" t="s">
        <v>314</v>
      </c>
      <c r="C75" s="200">
        <v>0</v>
      </c>
      <c r="D75" s="200">
        <v>0</v>
      </c>
      <c r="E75" s="200">
        <v>0</v>
      </c>
      <c r="F75" s="200">
        <v>0</v>
      </c>
      <c r="G75" s="201" t="s">
        <v>248</v>
      </c>
      <c r="H75" s="200">
        <f t="shared" si="7"/>
        <v>0</v>
      </c>
    </row>
    <row r="76" s="180" customFormat="1" ht="22" customHeight="1" spans="1:8">
      <c r="A76" s="217" t="s">
        <v>315</v>
      </c>
      <c r="B76" s="220" t="s">
        <v>316</v>
      </c>
      <c r="C76" s="200">
        <v>0</v>
      </c>
      <c r="D76" s="200">
        <v>0</v>
      </c>
      <c r="E76" s="200">
        <v>0</v>
      </c>
      <c r="F76" s="200">
        <v>0</v>
      </c>
      <c r="G76" s="201" t="s">
        <v>248</v>
      </c>
      <c r="H76" s="200">
        <f t="shared" si="7"/>
        <v>0</v>
      </c>
    </row>
    <row r="77" s="180" customFormat="1" ht="22" customHeight="1" spans="1:8">
      <c r="A77" s="228" t="s">
        <v>317</v>
      </c>
      <c r="B77" s="223" t="s">
        <v>318</v>
      </c>
      <c r="C77" s="206">
        <v>36.0335</v>
      </c>
      <c r="D77" s="206">
        <v>1881.3805</v>
      </c>
      <c r="E77" s="206">
        <v>1888.05</v>
      </c>
      <c r="F77" s="200">
        <v>32.74</v>
      </c>
      <c r="G77" s="201" t="s">
        <v>650</v>
      </c>
      <c r="H77" s="206">
        <f t="shared" si="7"/>
        <v>29.364</v>
      </c>
    </row>
    <row r="78" s="180" customFormat="1" ht="22" customHeight="1" spans="1:8">
      <c r="A78" s="230"/>
      <c r="B78" s="225"/>
      <c r="C78" s="216"/>
      <c r="D78" s="216"/>
      <c r="E78" s="216"/>
      <c r="F78" s="200">
        <v>291.5</v>
      </c>
      <c r="G78" s="201" t="s">
        <v>651</v>
      </c>
      <c r="H78" s="216"/>
    </row>
    <row r="79" s="180" customFormat="1" ht="22" customHeight="1" spans="1:8">
      <c r="A79" s="230"/>
      <c r="B79" s="225"/>
      <c r="C79" s="216"/>
      <c r="D79" s="216"/>
      <c r="E79" s="216"/>
      <c r="F79" s="200">
        <v>253.54</v>
      </c>
      <c r="G79" s="201" t="s">
        <v>330</v>
      </c>
      <c r="H79" s="216"/>
    </row>
    <row r="80" s="180" customFormat="1" ht="22" customHeight="1" spans="1:8">
      <c r="A80" s="230"/>
      <c r="B80" s="225"/>
      <c r="C80" s="216"/>
      <c r="D80" s="216"/>
      <c r="E80" s="216"/>
      <c r="F80" s="200">
        <v>338.05</v>
      </c>
      <c r="G80" s="201" t="s">
        <v>237</v>
      </c>
      <c r="H80" s="216"/>
    </row>
    <row r="81" s="180" customFormat="1" ht="22" customHeight="1" spans="1:8">
      <c r="A81" s="230"/>
      <c r="B81" s="225"/>
      <c r="C81" s="216"/>
      <c r="D81" s="216"/>
      <c r="E81" s="216"/>
      <c r="F81" s="200">
        <v>918.54</v>
      </c>
      <c r="G81" s="201" t="s">
        <v>621</v>
      </c>
      <c r="H81" s="216"/>
    </row>
    <row r="82" s="180" customFormat="1" ht="22" customHeight="1" spans="1:8">
      <c r="A82" s="229"/>
      <c r="B82" s="227"/>
      <c r="C82" s="211"/>
      <c r="D82" s="211"/>
      <c r="E82" s="211"/>
      <c r="F82" s="200">
        <v>53.68</v>
      </c>
      <c r="G82" s="201" t="s">
        <v>621</v>
      </c>
      <c r="H82" s="211"/>
    </row>
    <row r="83" s="180" customFormat="1" ht="22" customHeight="1" spans="1:8">
      <c r="A83" s="217" t="s">
        <v>319</v>
      </c>
      <c r="B83" s="220" t="s">
        <v>320</v>
      </c>
      <c r="C83" s="200">
        <v>0</v>
      </c>
      <c r="D83" s="200">
        <v>0</v>
      </c>
      <c r="E83" s="200">
        <v>0</v>
      </c>
      <c r="F83" s="200">
        <v>0</v>
      </c>
      <c r="G83" s="201" t="s">
        <v>248</v>
      </c>
      <c r="H83" s="200">
        <f t="shared" ref="H83:H105" si="8">C83+D83-E83</f>
        <v>0</v>
      </c>
    </row>
    <row r="84" s="180" customFormat="1" ht="22" customHeight="1" spans="1:8">
      <c r="A84" s="217" t="s">
        <v>321</v>
      </c>
      <c r="B84" s="220" t="s">
        <v>322</v>
      </c>
      <c r="C84" s="200">
        <v>0</v>
      </c>
      <c r="D84" s="200">
        <v>0</v>
      </c>
      <c r="E84" s="200">
        <v>0</v>
      </c>
      <c r="F84" s="200">
        <v>0</v>
      </c>
      <c r="G84" s="201" t="s">
        <v>248</v>
      </c>
      <c r="H84" s="200">
        <f t="shared" si="8"/>
        <v>0</v>
      </c>
    </row>
    <row r="85" s="180" customFormat="1" ht="22" customHeight="1" spans="1:8">
      <c r="A85" s="228" t="s">
        <v>323</v>
      </c>
      <c r="B85" s="223" t="s">
        <v>324</v>
      </c>
      <c r="C85" s="206">
        <v>0</v>
      </c>
      <c r="D85" s="206">
        <v>0.515</v>
      </c>
      <c r="E85" s="206">
        <v>0.515</v>
      </c>
      <c r="F85" s="200">
        <v>0.515</v>
      </c>
      <c r="G85" s="201" t="s">
        <v>271</v>
      </c>
      <c r="H85" s="206">
        <f t="shared" si="8"/>
        <v>0</v>
      </c>
    </row>
    <row r="86" s="180" customFormat="1" ht="22" customHeight="1" spans="1:8">
      <c r="A86" s="217" t="s">
        <v>325</v>
      </c>
      <c r="B86" s="220" t="s">
        <v>326</v>
      </c>
      <c r="C86" s="200">
        <v>0</v>
      </c>
      <c r="D86" s="200">
        <v>0</v>
      </c>
      <c r="E86" s="200">
        <v>0</v>
      </c>
      <c r="F86" s="200">
        <v>0</v>
      </c>
      <c r="G86" s="201" t="s">
        <v>248</v>
      </c>
      <c r="H86" s="200">
        <f t="shared" si="8"/>
        <v>0</v>
      </c>
    </row>
    <row r="87" s="180" customFormat="1" ht="22" customHeight="1" spans="1:8">
      <c r="A87" s="217" t="s">
        <v>328</v>
      </c>
      <c r="B87" s="220" t="s">
        <v>329</v>
      </c>
      <c r="C87" s="200">
        <v>0</v>
      </c>
      <c r="D87" s="200">
        <v>0</v>
      </c>
      <c r="E87" s="200">
        <v>0</v>
      </c>
      <c r="F87" s="200">
        <v>0</v>
      </c>
      <c r="G87" s="201" t="s">
        <v>248</v>
      </c>
      <c r="H87" s="200">
        <f t="shared" si="8"/>
        <v>0</v>
      </c>
    </row>
    <row r="88" s="180" customFormat="1" ht="22" customHeight="1" spans="1:8">
      <c r="A88" s="228" t="s">
        <v>332</v>
      </c>
      <c r="B88" s="223" t="s">
        <v>333</v>
      </c>
      <c r="C88" s="206">
        <v>0</v>
      </c>
      <c r="D88" s="206">
        <v>3.0705</v>
      </c>
      <c r="E88" s="206">
        <v>3.0705</v>
      </c>
      <c r="F88" s="200">
        <v>3.0705</v>
      </c>
      <c r="G88" s="201" t="s">
        <v>271</v>
      </c>
      <c r="H88" s="206">
        <f t="shared" si="8"/>
        <v>0</v>
      </c>
    </row>
    <row r="89" s="180" customFormat="1" ht="22" customHeight="1" spans="1:8">
      <c r="A89" s="217" t="s">
        <v>335</v>
      </c>
      <c r="B89" s="220" t="s">
        <v>336</v>
      </c>
      <c r="C89" s="200">
        <v>0</v>
      </c>
      <c r="D89" s="200">
        <v>0</v>
      </c>
      <c r="E89" s="200">
        <v>0</v>
      </c>
      <c r="F89" s="200">
        <v>0</v>
      </c>
      <c r="G89" s="201" t="s">
        <v>248</v>
      </c>
      <c r="H89" s="200">
        <f t="shared" si="8"/>
        <v>0</v>
      </c>
    </row>
    <row r="90" s="180" customFormat="1" ht="22" customHeight="1" spans="1:8">
      <c r="A90" s="217" t="s">
        <v>337</v>
      </c>
      <c r="B90" s="220" t="s">
        <v>338</v>
      </c>
      <c r="C90" s="200">
        <v>0</v>
      </c>
      <c r="D90" s="200">
        <v>0</v>
      </c>
      <c r="E90" s="200">
        <v>0</v>
      </c>
      <c r="F90" s="200">
        <v>0</v>
      </c>
      <c r="G90" s="201" t="s">
        <v>248</v>
      </c>
      <c r="H90" s="200">
        <f t="shared" si="8"/>
        <v>0</v>
      </c>
    </row>
    <row r="91" s="180" customFormat="1" ht="22" customHeight="1" spans="1:8">
      <c r="A91" s="217" t="s">
        <v>339</v>
      </c>
      <c r="B91" s="220" t="s">
        <v>340</v>
      </c>
      <c r="C91" s="200">
        <v>0</v>
      </c>
      <c r="D91" s="200">
        <v>0</v>
      </c>
      <c r="E91" s="200">
        <v>0</v>
      </c>
      <c r="F91" s="200">
        <v>0</v>
      </c>
      <c r="G91" s="201" t="s">
        <v>248</v>
      </c>
      <c r="H91" s="200">
        <f t="shared" si="8"/>
        <v>0</v>
      </c>
    </row>
    <row r="92" s="180" customFormat="1" ht="22" customHeight="1" spans="1:8">
      <c r="A92" s="217" t="s">
        <v>341</v>
      </c>
      <c r="B92" s="220" t="s">
        <v>342</v>
      </c>
      <c r="C92" s="200">
        <v>0</v>
      </c>
      <c r="D92" s="200">
        <v>0</v>
      </c>
      <c r="E92" s="200">
        <v>0</v>
      </c>
      <c r="F92" s="200">
        <v>0</v>
      </c>
      <c r="G92" s="201" t="s">
        <v>248</v>
      </c>
      <c r="H92" s="200">
        <f t="shared" si="8"/>
        <v>0</v>
      </c>
    </row>
    <row r="93" s="180" customFormat="1" ht="22" customHeight="1" spans="1:8">
      <c r="A93" s="217" t="s">
        <v>343</v>
      </c>
      <c r="B93" s="220" t="s">
        <v>344</v>
      </c>
      <c r="C93" s="200">
        <v>0</v>
      </c>
      <c r="D93" s="200">
        <v>0</v>
      </c>
      <c r="E93" s="200">
        <v>0</v>
      </c>
      <c r="F93" s="200">
        <v>0</v>
      </c>
      <c r="G93" s="201" t="s">
        <v>248</v>
      </c>
      <c r="H93" s="200">
        <f t="shared" si="8"/>
        <v>0</v>
      </c>
    </row>
    <row r="94" s="180" customFormat="1" ht="22" customHeight="1" spans="1:8">
      <c r="A94" s="217" t="s">
        <v>345</v>
      </c>
      <c r="B94" s="220" t="s">
        <v>346</v>
      </c>
      <c r="C94" s="200">
        <v>4.0275</v>
      </c>
      <c r="D94" s="200">
        <v>8.2745</v>
      </c>
      <c r="E94" s="200">
        <v>8.49</v>
      </c>
      <c r="F94" s="200">
        <v>8.49</v>
      </c>
      <c r="G94" s="201" t="s">
        <v>237</v>
      </c>
      <c r="H94" s="200">
        <f t="shared" si="8"/>
        <v>3.812</v>
      </c>
    </row>
    <row r="95" s="180" customFormat="1" ht="22" customHeight="1" spans="1:8">
      <c r="A95" s="237" t="s">
        <v>347</v>
      </c>
      <c r="B95" s="220" t="s">
        <v>348</v>
      </c>
      <c r="C95" s="200">
        <v>0</v>
      </c>
      <c r="D95" s="200">
        <v>0</v>
      </c>
      <c r="E95" s="200">
        <v>0</v>
      </c>
      <c r="F95" s="200">
        <v>0</v>
      </c>
      <c r="G95" s="201" t="s">
        <v>248</v>
      </c>
      <c r="H95" s="200">
        <f t="shared" si="8"/>
        <v>0</v>
      </c>
    </row>
    <row r="96" s="180" customFormat="1" ht="22" customHeight="1" spans="1:8">
      <c r="A96" s="217" t="s">
        <v>349</v>
      </c>
      <c r="B96" s="220" t="s">
        <v>350</v>
      </c>
      <c r="C96" s="200">
        <v>0</v>
      </c>
      <c r="D96" s="200">
        <v>0</v>
      </c>
      <c r="E96" s="200">
        <v>0</v>
      </c>
      <c r="F96" s="200">
        <v>0</v>
      </c>
      <c r="G96" s="201" t="s">
        <v>248</v>
      </c>
      <c r="H96" s="200">
        <f t="shared" si="8"/>
        <v>0</v>
      </c>
    </row>
    <row r="97" s="180" customFormat="1" ht="22" customHeight="1" spans="1:8">
      <c r="A97" s="217" t="s">
        <v>351</v>
      </c>
      <c r="B97" s="220" t="s">
        <v>352</v>
      </c>
      <c r="C97" s="200">
        <v>0</v>
      </c>
      <c r="D97" s="200">
        <v>0</v>
      </c>
      <c r="E97" s="200">
        <v>0</v>
      </c>
      <c r="F97" s="200">
        <v>0</v>
      </c>
      <c r="G97" s="201" t="s">
        <v>248</v>
      </c>
      <c r="H97" s="200">
        <f t="shared" si="8"/>
        <v>0</v>
      </c>
    </row>
    <row r="98" s="180" customFormat="1" ht="22" customHeight="1" spans="1:8">
      <c r="A98" s="217" t="s">
        <v>353</v>
      </c>
      <c r="B98" s="220" t="s">
        <v>354</v>
      </c>
      <c r="C98" s="200">
        <v>0</v>
      </c>
      <c r="D98" s="200">
        <v>0</v>
      </c>
      <c r="E98" s="200">
        <v>0</v>
      </c>
      <c r="F98" s="200">
        <v>0</v>
      </c>
      <c r="G98" s="201" t="s">
        <v>248</v>
      </c>
      <c r="H98" s="200">
        <f t="shared" si="8"/>
        <v>0</v>
      </c>
    </row>
    <row r="99" s="180" customFormat="1" ht="22" customHeight="1" spans="1:8">
      <c r="A99" s="228" t="s">
        <v>355</v>
      </c>
      <c r="B99" s="223" t="s">
        <v>356</v>
      </c>
      <c r="C99" s="206">
        <v>0</v>
      </c>
      <c r="D99" s="206">
        <v>0</v>
      </c>
      <c r="E99" s="206">
        <v>0</v>
      </c>
      <c r="F99" s="200">
        <v>0</v>
      </c>
      <c r="G99" s="201" t="s">
        <v>248</v>
      </c>
      <c r="H99" s="206">
        <f t="shared" si="8"/>
        <v>0</v>
      </c>
    </row>
    <row r="100" s="180" customFormat="1" ht="22" customHeight="1" spans="1:8">
      <c r="A100" s="217" t="s">
        <v>357</v>
      </c>
      <c r="B100" s="220" t="s">
        <v>358</v>
      </c>
      <c r="C100" s="200">
        <v>5.3465</v>
      </c>
      <c r="D100" s="200">
        <v>46.9915</v>
      </c>
      <c r="E100" s="200">
        <v>48.05</v>
      </c>
      <c r="F100" s="200">
        <v>48.05</v>
      </c>
      <c r="G100" s="201" t="s">
        <v>621</v>
      </c>
      <c r="H100" s="200">
        <f t="shared" si="8"/>
        <v>4.288</v>
      </c>
    </row>
    <row r="101" s="180" customFormat="1" ht="22" customHeight="1" spans="1:8">
      <c r="A101" s="217" t="s">
        <v>359</v>
      </c>
      <c r="B101" s="220" t="s">
        <v>360</v>
      </c>
      <c r="C101" s="200">
        <v>0</v>
      </c>
      <c r="D101" s="200">
        <v>0</v>
      </c>
      <c r="E101" s="200">
        <v>0</v>
      </c>
      <c r="F101" s="200">
        <v>0</v>
      </c>
      <c r="G101" s="201" t="s">
        <v>248</v>
      </c>
      <c r="H101" s="200">
        <f t="shared" si="8"/>
        <v>0</v>
      </c>
    </row>
    <row r="102" s="180" customFormat="1" ht="22" customHeight="1" spans="1:8">
      <c r="A102" s="217" t="s">
        <v>361</v>
      </c>
      <c r="B102" s="220" t="s">
        <v>362</v>
      </c>
      <c r="C102" s="200">
        <v>0</v>
      </c>
      <c r="D102" s="200">
        <v>0</v>
      </c>
      <c r="E102" s="200">
        <v>0</v>
      </c>
      <c r="F102" s="200">
        <v>0</v>
      </c>
      <c r="G102" s="201" t="s">
        <v>248</v>
      </c>
      <c r="H102" s="200">
        <f t="shared" si="8"/>
        <v>0</v>
      </c>
    </row>
    <row r="103" s="180" customFormat="1" ht="22" customHeight="1" spans="1:8">
      <c r="A103" s="217" t="s">
        <v>363</v>
      </c>
      <c r="B103" s="220" t="s">
        <v>364</v>
      </c>
      <c r="C103" s="200">
        <v>0</v>
      </c>
      <c r="D103" s="200">
        <v>0</v>
      </c>
      <c r="E103" s="200">
        <v>0</v>
      </c>
      <c r="F103" s="200">
        <v>0</v>
      </c>
      <c r="G103" s="201" t="s">
        <v>248</v>
      </c>
      <c r="H103" s="200">
        <f t="shared" si="8"/>
        <v>0</v>
      </c>
    </row>
    <row r="104" s="180" customFormat="1" ht="22" customHeight="1" spans="1:8">
      <c r="A104" s="217" t="s">
        <v>654</v>
      </c>
      <c r="B104" s="220" t="s">
        <v>655</v>
      </c>
      <c r="C104" s="200">
        <v>0</v>
      </c>
      <c r="D104" s="200">
        <v>1345.919</v>
      </c>
      <c r="E104" s="200">
        <v>1345.919</v>
      </c>
      <c r="F104" s="200">
        <v>1345.919</v>
      </c>
      <c r="G104" s="201" t="s">
        <v>367</v>
      </c>
      <c r="H104" s="200">
        <f t="shared" si="8"/>
        <v>0</v>
      </c>
    </row>
    <row r="105" s="180" customFormat="1" ht="22" customHeight="1" spans="1:8">
      <c r="A105" s="228" t="s">
        <v>656</v>
      </c>
      <c r="B105" s="223" t="s">
        <v>657</v>
      </c>
      <c r="C105" s="206">
        <v>63.3025</v>
      </c>
      <c r="D105" s="206">
        <v>877.4455</v>
      </c>
      <c r="E105" s="206">
        <v>923.468</v>
      </c>
      <c r="F105" s="200">
        <v>423.272</v>
      </c>
      <c r="G105" s="201" t="s">
        <v>658</v>
      </c>
      <c r="H105" s="206">
        <f t="shared" si="8"/>
        <v>17.2800000000001</v>
      </c>
    </row>
    <row r="106" s="180" customFormat="1" ht="22" customHeight="1" spans="1:8">
      <c r="A106" s="230"/>
      <c r="B106" s="225"/>
      <c r="C106" s="216"/>
      <c r="D106" s="216"/>
      <c r="E106" s="216"/>
      <c r="F106" s="200">
        <v>89.916</v>
      </c>
      <c r="G106" s="201" t="s">
        <v>659</v>
      </c>
      <c r="H106" s="216"/>
    </row>
    <row r="107" s="180" customFormat="1" ht="22" customHeight="1" spans="1:8">
      <c r="A107" s="230"/>
      <c r="B107" s="225"/>
      <c r="C107" s="216"/>
      <c r="D107" s="216"/>
      <c r="E107" s="216"/>
      <c r="F107" s="200">
        <v>406.28</v>
      </c>
      <c r="G107" s="201" t="s">
        <v>660</v>
      </c>
      <c r="H107" s="216"/>
    </row>
    <row r="108" s="180" customFormat="1" ht="22" customHeight="1" spans="1:8">
      <c r="A108" s="229"/>
      <c r="B108" s="227"/>
      <c r="C108" s="211"/>
      <c r="D108" s="211"/>
      <c r="E108" s="211"/>
      <c r="F108" s="200">
        <v>4</v>
      </c>
      <c r="G108" s="201" t="s">
        <v>367</v>
      </c>
      <c r="H108" s="211"/>
    </row>
    <row r="109" s="180" customFormat="1" ht="22" customHeight="1" spans="1:8">
      <c r="A109" s="217" t="s">
        <v>661</v>
      </c>
      <c r="B109" s="220" t="s">
        <v>662</v>
      </c>
      <c r="C109" s="200">
        <v>0.786</v>
      </c>
      <c r="D109" s="200">
        <v>2.8995</v>
      </c>
      <c r="E109" s="200">
        <v>0</v>
      </c>
      <c r="F109" s="200">
        <v>0</v>
      </c>
      <c r="G109" s="201" t="s">
        <v>232</v>
      </c>
      <c r="H109" s="200">
        <f t="shared" ref="H109:H145" si="9">C109+D109-E109</f>
        <v>3.6855</v>
      </c>
    </row>
    <row r="110" s="180" customFormat="1" ht="22" customHeight="1" spans="1:8">
      <c r="A110" s="228" t="s">
        <v>663</v>
      </c>
      <c r="B110" s="223" t="s">
        <v>664</v>
      </c>
      <c r="C110" s="206">
        <v>5.447</v>
      </c>
      <c r="D110" s="206">
        <v>61.0295</v>
      </c>
      <c r="E110" s="206">
        <v>57.45</v>
      </c>
      <c r="F110" s="200">
        <v>7.34</v>
      </c>
      <c r="G110" s="201" t="s">
        <v>43</v>
      </c>
      <c r="H110" s="206">
        <f t="shared" si="9"/>
        <v>9.0265</v>
      </c>
    </row>
    <row r="111" s="180" customFormat="1" ht="22" customHeight="1" spans="1:8">
      <c r="A111" s="229"/>
      <c r="B111" s="227"/>
      <c r="C111" s="211"/>
      <c r="D111" s="211"/>
      <c r="E111" s="211"/>
      <c r="F111" s="200">
        <v>50.11</v>
      </c>
      <c r="G111" s="201" t="s">
        <v>572</v>
      </c>
      <c r="H111" s="211"/>
    </row>
    <row r="112" s="180" customFormat="1" ht="22" customHeight="1" spans="1:8">
      <c r="A112" s="217" t="s">
        <v>365</v>
      </c>
      <c r="B112" s="220" t="s">
        <v>366</v>
      </c>
      <c r="C112" s="200">
        <v>0</v>
      </c>
      <c r="D112" s="200">
        <v>0</v>
      </c>
      <c r="E112" s="200">
        <v>0</v>
      </c>
      <c r="F112" s="200">
        <v>0</v>
      </c>
      <c r="G112" s="201" t="s">
        <v>248</v>
      </c>
      <c r="H112" s="200">
        <f t="shared" si="9"/>
        <v>0</v>
      </c>
    </row>
    <row r="113" s="180" customFormat="1" ht="22" customHeight="1" spans="1:8">
      <c r="A113" s="217" t="s">
        <v>368</v>
      </c>
      <c r="B113" s="220" t="s">
        <v>369</v>
      </c>
      <c r="C113" s="200">
        <v>0</v>
      </c>
      <c r="D113" s="200">
        <v>0</v>
      </c>
      <c r="E113" s="200">
        <v>0</v>
      </c>
      <c r="F113" s="200">
        <v>0</v>
      </c>
      <c r="G113" s="201" t="s">
        <v>248</v>
      </c>
      <c r="H113" s="200">
        <f t="shared" si="9"/>
        <v>0</v>
      </c>
    </row>
    <row r="114" s="180" customFormat="1" ht="22" customHeight="1" spans="1:8">
      <c r="A114" s="217" t="s">
        <v>370</v>
      </c>
      <c r="B114" s="220" t="s">
        <v>371</v>
      </c>
      <c r="C114" s="200">
        <v>0.385</v>
      </c>
      <c r="D114" s="200">
        <v>0.005</v>
      </c>
      <c r="E114" s="200">
        <v>0.39</v>
      </c>
      <c r="F114" s="200">
        <v>0.39</v>
      </c>
      <c r="G114" s="201" t="s">
        <v>621</v>
      </c>
      <c r="H114" s="200">
        <f t="shared" si="9"/>
        <v>0</v>
      </c>
    </row>
    <row r="115" s="180" customFormat="1" ht="22" customHeight="1" spans="1:8">
      <c r="A115" s="217" t="s">
        <v>372</v>
      </c>
      <c r="B115" s="220" t="s">
        <v>373</v>
      </c>
      <c r="C115" s="200">
        <v>0</v>
      </c>
      <c r="D115" s="200">
        <v>0</v>
      </c>
      <c r="E115" s="200">
        <v>0</v>
      </c>
      <c r="F115" s="200">
        <v>0</v>
      </c>
      <c r="G115" s="201" t="s">
        <v>248</v>
      </c>
      <c r="H115" s="200">
        <f t="shared" si="9"/>
        <v>0</v>
      </c>
    </row>
    <row r="116" s="180" customFormat="1" ht="22" customHeight="1" spans="1:8">
      <c r="A116" s="217" t="s">
        <v>375</v>
      </c>
      <c r="B116" s="220" t="s">
        <v>376</v>
      </c>
      <c r="C116" s="200">
        <v>0</v>
      </c>
      <c r="D116" s="200">
        <v>0</v>
      </c>
      <c r="E116" s="200">
        <v>0</v>
      </c>
      <c r="F116" s="200">
        <v>0</v>
      </c>
      <c r="G116" s="201" t="s">
        <v>248</v>
      </c>
      <c r="H116" s="200">
        <f t="shared" si="9"/>
        <v>0</v>
      </c>
    </row>
    <row r="117" s="180" customFormat="1" ht="22" customHeight="1" spans="1:8">
      <c r="A117" s="217" t="s">
        <v>377</v>
      </c>
      <c r="B117" s="220" t="s">
        <v>378</v>
      </c>
      <c r="C117" s="200">
        <v>0</v>
      </c>
      <c r="D117" s="200">
        <v>0</v>
      </c>
      <c r="E117" s="200">
        <v>0</v>
      </c>
      <c r="F117" s="200">
        <v>0</v>
      </c>
      <c r="G117" s="201" t="s">
        <v>248</v>
      </c>
      <c r="H117" s="200">
        <f t="shared" si="9"/>
        <v>0</v>
      </c>
    </row>
    <row r="118" s="180" customFormat="1" ht="22" customHeight="1" spans="1:8">
      <c r="A118" s="217" t="s">
        <v>379</v>
      </c>
      <c r="B118" s="220" t="s">
        <v>380</v>
      </c>
      <c r="C118" s="200">
        <v>0</v>
      </c>
      <c r="D118" s="200">
        <v>0</v>
      </c>
      <c r="E118" s="200">
        <v>0</v>
      </c>
      <c r="F118" s="200">
        <v>0</v>
      </c>
      <c r="G118" s="201" t="s">
        <v>248</v>
      </c>
      <c r="H118" s="200">
        <f t="shared" si="9"/>
        <v>0</v>
      </c>
    </row>
    <row r="119" s="180" customFormat="1" ht="22" customHeight="1" spans="1:8">
      <c r="A119" s="217" t="s">
        <v>381</v>
      </c>
      <c r="B119" s="220" t="s">
        <v>382</v>
      </c>
      <c r="C119" s="200">
        <v>0</v>
      </c>
      <c r="D119" s="200">
        <v>0</v>
      </c>
      <c r="E119" s="200">
        <v>0</v>
      </c>
      <c r="F119" s="200">
        <v>0</v>
      </c>
      <c r="G119" s="201" t="s">
        <v>248</v>
      </c>
      <c r="H119" s="200">
        <f t="shared" si="9"/>
        <v>0</v>
      </c>
    </row>
    <row r="120" s="180" customFormat="1" ht="22" customHeight="1" spans="1:8">
      <c r="A120" s="217" t="s">
        <v>383</v>
      </c>
      <c r="B120" s="220" t="s">
        <v>384</v>
      </c>
      <c r="C120" s="200">
        <v>0</v>
      </c>
      <c r="D120" s="200">
        <v>0</v>
      </c>
      <c r="E120" s="200">
        <v>0</v>
      </c>
      <c r="F120" s="200">
        <v>0</v>
      </c>
      <c r="G120" s="201" t="s">
        <v>248</v>
      </c>
      <c r="H120" s="200">
        <f t="shared" si="9"/>
        <v>0</v>
      </c>
    </row>
    <row r="121" s="180" customFormat="1" ht="22" customHeight="1" spans="1:8">
      <c r="A121" s="217" t="s">
        <v>385</v>
      </c>
      <c r="B121" s="220" t="s">
        <v>386</v>
      </c>
      <c r="C121" s="200">
        <v>0</v>
      </c>
      <c r="D121" s="200">
        <v>0</v>
      </c>
      <c r="E121" s="200">
        <v>0</v>
      </c>
      <c r="F121" s="200">
        <v>0</v>
      </c>
      <c r="G121" s="201" t="s">
        <v>248</v>
      </c>
      <c r="H121" s="200">
        <f t="shared" si="9"/>
        <v>0</v>
      </c>
    </row>
    <row r="122" s="180" customFormat="1" ht="22" customHeight="1" spans="1:8">
      <c r="A122" s="217" t="s">
        <v>387</v>
      </c>
      <c r="B122" s="220" t="s">
        <v>388</v>
      </c>
      <c r="C122" s="200">
        <v>6.211</v>
      </c>
      <c r="D122" s="200">
        <v>9.199</v>
      </c>
      <c r="E122" s="200">
        <v>10.59</v>
      </c>
      <c r="F122" s="200">
        <v>10.59</v>
      </c>
      <c r="G122" s="201" t="s">
        <v>621</v>
      </c>
      <c r="H122" s="200">
        <f t="shared" si="9"/>
        <v>4.82</v>
      </c>
    </row>
    <row r="123" s="180" customFormat="1" ht="22" customHeight="1" spans="1:8">
      <c r="A123" s="217" t="s">
        <v>390</v>
      </c>
      <c r="B123" s="220" t="s">
        <v>391</v>
      </c>
      <c r="C123" s="200">
        <v>0</v>
      </c>
      <c r="D123" s="200">
        <v>0</v>
      </c>
      <c r="E123" s="200">
        <v>0</v>
      </c>
      <c r="F123" s="200">
        <v>0</v>
      </c>
      <c r="G123" s="201" t="s">
        <v>248</v>
      </c>
      <c r="H123" s="200">
        <f t="shared" si="9"/>
        <v>0</v>
      </c>
    </row>
    <row r="124" s="180" customFormat="1" ht="22" customHeight="1" spans="1:8">
      <c r="A124" s="217" t="s">
        <v>392</v>
      </c>
      <c r="B124" s="220" t="s">
        <v>393</v>
      </c>
      <c r="C124" s="200">
        <v>0.002</v>
      </c>
      <c r="D124" s="200">
        <v>0</v>
      </c>
      <c r="E124" s="200">
        <v>0.002</v>
      </c>
      <c r="F124" s="200">
        <v>0.002</v>
      </c>
      <c r="G124" s="201" t="s">
        <v>367</v>
      </c>
      <c r="H124" s="200">
        <f t="shared" si="9"/>
        <v>0</v>
      </c>
    </row>
    <row r="125" s="180" customFormat="1" ht="22" customHeight="1" spans="1:8">
      <c r="A125" s="228" t="s">
        <v>394</v>
      </c>
      <c r="B125" s="223" t="s">
        <v>395</v>
      </c>
      <c r="C125" s="206">
        <v>0</v>
      </c>
      <c r="D125" s="206">
        <v>0</v>
      </c>
      <c r="E125" s="206">
        <v>0</v>
      </c>
      <c r="F125" s="200">
        <v>0</v>
      </c>
      <c r="G125" s="201" t="s">
        <v>248</v>
      </c>
      <c r="H125" s="206">
        <f t="shared" si="9"/>
        <v>0</v>
      </c>
    </row>
    <row r="126" s="180" customFormat="1" ht="22" customHeight="1" spans="1:8">
      <c r="A126" s="217" t="s">
        <v>396</v>
      </c>
      <c r="B126" s="220" t="s">
        <v>397</v>
      </c>
      <c r="C126" s="200">
        <v>0</v>
      </c>
      <c r="D126" s="200">
        <v>0</v>
      </c>
      <c r="E126" s="200">
        <v>0</v>
      </c>
      <c r="F126" s="200">
        <v>0</v>
      </c>
      <c r="G126" s="201" t="s">
        <v>248</v>
      </c>
      <c r="H126" s="200">
        <f t="shared" si="9"/>
        <v>0</v>
      </c>
    </row>
    <row r="127" s="180" customFormat="1" ht="22" customHeight="1" spans="1:8">
      <c r="A127" s="217" t="s">
        <v>398</v>
      </c>
      <c r="B127" s="220" t="s">
        <v>399</v>
      </c>
      <c r="C127" s="200">
        <v>0</v>
      </c>
      <c r="D127" s="200">
        <v>0</v>
      </c>
      <c r="E127" s="200">
        <v>0</v>
      </c>
      <c r="F127" s="200">
        <v>0</v>
      </c>
      <c r="G127" s="201" t="s">
        <v>248</v>
      </c>
      <c r="H127" s="200">
        <f t="shared" si="9"/>
        <v>0</v>
      </c>
    </row>
    <row r="128" s="180" customFormat="1" ht="22" customHeight="1" spans="1:8">
      <c r="A128" s="217" t="s">
        <v>400</v>
      </c>
      <c r="B128" s="220" t="s">
        <v>401</v>
      </c>
      <c r="C128" s="200">
        <v>0</v>
      </c>
      <c r="D128" s="200">
        <v>0</v>
      </c>
      <c r="E128" s="200">
        <v>0</v>
      </c>
      <c r="F128" s="200">
        <v>0</v>
      </c>
      <c r="G128" s="201" t="s">
        <v>248</v>
      </c>
      <c r="H128" s="200">
        <f t="shared" si="9"/>
        <v>0</v>
      </c>
    </row>
    <row r="129" s="180" customFormat="1" ht="22" customHeight="1" spans="1:8">
      <c r="A129" s="228" t="s">
        <v>402</v>
      </c>
      <c r="B129" s="223" t="s">
        <v>403</v>
      </c>
      <c r="C129" s="206">
        <v>0</v>
      </c>
      <c r="D129" s="206">
        <v>0</v>
      </c>
      <c r="E129" s="206">
        <v>0</v>
      </c>
      <c r="F129" s="200">
        <v>0</v>
      </c>
      <c r="G129" s="201" t="s">
        <v>248</v>
      </c>
      <c r="H129" s="206">
        <f t="shared" si="9"/>
        <v>0</v>
      </c>
    </row>
    <row r="130" s="180" customFormat="1" ht="22" customHeight="1" spans="1:8">
      <c r="A130" s="217" t="s">
        <v>404</v>
      </c>
      <c r="B130" s="220" t="s">
        <v>405</v>
      </c>
      <c r="C130" s="200">
        <v>0</v>
      </c>
      <c r="D130" s="200">
        <v>0</v>
      </c>
      <c r="E130" s="200">
        <v>0</v>
      </c>
      <c r="F130" s="200">
        <v>0</v>
      </c>
      <c r="G130" s="201" t="s">
        <v>248</v>
      </c>
      <c r="H130" s="200">
        <f t="shared" si="9"/>
        <v>0</v>
      </c>
    </row>
    <row r="131" s="180" customFormat="1" ht="22" customHeight="1" spans="1:8">
      <c r="A131" s="217" t="s">
        <v>406</v>
      </c>
      <c r="B131" s="220" t="s">
        <v>407</v>
      </c>
      <c r="C131" s="200">
        <v>0</v>
      </c>
      <c r="D131" s="200">
        <v>0</v>
      </c>
      <c r="E131" s="200">
        <v>0</v>
      </c>
      <c r="F131" s="200">
        <v>0</v>
      </c>
      <c r="G131" s="201" t="s">
        <v>248</v>
      </c>
      <c r="H131" s="200">
        <f t="shared" si="9"/>
        <v>0</v>
      </c>
    </row>
    <row r="132" s="180" customFormat="1" ht="22" customHeight="1" spans="1:8">
      <c r="A132" s="217" t="s">
        <v>408</v>
      </c>
      <c r="B132" s="220" t="s">
        <v>409</v>
      </c>
      <c r="C132" s="200">
        <v>0</v>
      </c>
      <c r="D132" s="200">
        <v>0</v>
      </c>
      <c r="E132" s="200">
        <v>0</v>
      </c>
      <c r="F132" s="200">
        <v>0</v>
      </c>
      <c r="G132" s="201" t="s">
        <v>248</v>
      </c>
      <c r="H132" s="200">
        <f t="shared" si="9"/>
        <v>0</v>
      </c>
    </row>
    <row r="133" s="180" customFormat="1" ht="22" customHeight="1" spans="1:8">
      <c r="A133" s="217" t="s">
        <v>410</v>
      </c>
      <c r="B133" s="220" t="s">
        <v>411</v>
      </c>
      <c r="C133" s="200">
        <v>0</v>
      </c>
      <c r="D133" s="200">
        <v>0</v>
      </c>
      <c r="E133" s="200">
        <v>0</v>
      </c>
      <c r="F133" s="200">
        <v>0</v>
      </c>
      <c r="G133" s="201" t="s">
        <v>248</v>
      </c>
      <c r="H133" s="200">
        <f t="shared" si="9"/>
        <v>0</v>
      </c>
    </row>
    <row r="134" s="180" customFormat="1" ht="22" customHeight="1" spans="1:8">
      <c r="A134" s="228" t="s">
        <v>412</v>
      </c>
      <c r="B134" s="223" t="s">
        <v>413</v>
      </c>
      <c r="C134" s="206">
        <v>0</v>
      </c>
      <c r="D134" s="206">
        <v>0</v>
      </c>
      <c r="E134" s="206">
        <v>0</v>
      </c>
      <c r="F134" s="200">
        <v>0</v>
      </c>
      <c r="G134" s="201" t="s">
        <v>248</v>
      </c>
      <c r="H134" s="206">
        <f t="shared" si="9"/>
        <v>0</v>
      </c>
    </row>
    <row r="135" s="180" customFormat="1" ht="22" customHeight="1" spans="1:8">
      <c r="A135" s="228" t="s">
        <v>414</v>
      </c>
      <c r="B135" s="223" t="s">
        <v>665</v>
      </c>
      <c r="C135" s="206">
        <v>0</v>
      </c>
      <c r="D135" s="206">
        <v>0</v>
      </c>
      <c r="E135" s="206">
        <v>0</v>
      </c>
      <c r="F135" s="200">
        <v>0</v>
      </c>
      <c r="G135" s="201" t="s">
        <v>248</v>
      </c>
      <c r="H135" s="206">
        <f t="shared" si="9"/>
        <v>0</v>
      </c>
    </row>
    <row r="136" s="180" customFormat="1" ht="22" customHeight="1" spans="1:8">
      <c r="A136" s="217" t="s">
        <v>415</v>
      </c>
      <c r="B136" s="220" t="s">
        <v>666</v>
      </c>
      <c r="C136" s="200">
        <v>0</v>
      </c>
      <c r="D136" s="200">
        <v>0</v>
      </c>
      <c r="E136" s="200">
        <v>0</v>
      </c>
      <c r="F136" s="200">
        <v>0</v>
      </c>
      <c r="G136" s="201" t="s">
        <v>248</v>
      </c>
      <c r="H136" s="200">
        <f t="shared" si="9"/>
        <v>0</v>
      </c>
    </row>
    <row r="137" s="180" customFormat="1" ht="22" customHeight="1" spans="1:8">
      <c r="A137" s="217" t="s">
        <v>416</v>
      </c>
      <c r="B137" s="220" t="s">
        <v>417</v>
      </c>
      <c r="C137" s="200">
        <v>0</v>
      </c>
      <c r="D137" s="200">
        <v>0</v>
      </c>
      <c r="E137" s="200">
        <v>0</v>
      </c>
      <c r="F137" s="200">
        <v>0</v>
      </c>
      <c r="G137" s="201" t="s">
        <v>248</v>
      </c>
      <c r="H137" s="200">
        <f t="shared" si="9"/>
        <v>0</v>
      </c>
    </row>
    <row r="138" s="180" customFormat="1" ht="22" customHeight="1" spans="1:8">
      <c r="A138" s="217" t="s">
        <v>418</v>
      </c>
      <c r="B138" s="220" t="s">
        <v>419</v>
      </c>
      <c r="C138" s="200">
        <v>1.304</v>
      </c>
      <c r="D138" s="200">
        <v>3.8415</v>
      </c>
      <c r="E138" s="200">
        <v>0</v>
      </c>
      <c r="F138" s="200">
        <v>0</v>
      </c>
      <c r="G138" s="201" t="s">
        <v>232</v>
      </c>
      <c r="H138" s="200">
        <f t="shared" si="9"/>
        <v>5.1455</v>
      </c>
    </row>
    <row r="139" s="180" customFormat="1" ht="22" customHeight="1" spans="1:8">
      <c r="A139" s="217" t="s">
        <v>667</v>
      </c>
      <c r="B139" s="220" t="s">
        <v>421</v>
      </c>
      <c r="C139" s="200">
        <v>0</v>
      </c>
      <c r="D139" s="200">
        <v>0</v>
      </c>
      <c r="E139" s="200">
        <v>0</v>
      </c>
      <c r="F139" s="200">
        <v>0</v>
      </c>
      <c r="G139" s="201" t="s">
        <v>248</v>
      </c>
      <c r="H139" s="200">
        <f t="shared" si="9"/>
        <v>0</v>
      </c>
    </row>
    <row r="140" s="180" customFormat="1" ht="22" customHeight="1" spans="1:8">
      <c r="A140" s="217" t="s">
        <v>668</v>
      </c>
      <c r="B140" s="220" t="s">
        <v>423</v>
      </c>
      <c r="C140" s="200">
        <v>0</v>
      </c>
      <c r="D140" s="200">
        <v>0</v>
      </c>
      <c r="E140" s="200">
        <v>0</v>
      </c>
      <c r="F140" s="200">
        <v>0</v>
      </c>
      <c r="G140" s="201" t="s">
        <v>248</v>
      </c>
      <c r="H140" s="200">
        <f t="shared" si="9"/>
        <v>0</v>
      </c>
    </row>
    <row r="141" s="180" customFormat="1" ht="22" customHeight="1" spans="1:8">
      <c r="A141" s="217" t="s">
        <v>424</v>
      </c>
      <c r="B141" s="220" t="s">
        <v>425</v>
      </c>
      <c r="C141" s="200">
        <v>0</v>
      </c>
      <c r="D141" s="200">
        <v>0</v>
      </c>
      <c r="E141" s="200">
        <v>0</v>
      </c>
      <c r="F141" s="200">
        <v>0</v>
      </c>
      <c r="G141" s="201" t="s">
        <v>248</v>
      </c>
      <c r="H141" s="200">
        <f t="shared" si="9"/>
        <v>0</v>
      </c>
    </row>
    <row r="142" s="180" customFormat="1" ht="22" customHeight="1" spans="1:8">
      <c r="A142" s="217" t="s">
        <v>426</v>
      </c>
      <c r="B142" s="220" t="s">
        <v>427</v>
      </c>
      <c r="C142" s="200">
        <v>0</v>
      </c>
      <c r="D142" s="200">
        <v>0</v>
      </c>
      <c r="E142" s="200">
        <v>0</v>
      </c>
      <c r="F142" s="200">
        <v>0</v>
      </c>
      <c r="G142" s="201" t="s">
        <v>248</v>
      </c>
      <c r="H142" s="200">
        <f t="shared" si="9"/>
        <v>0</v>
      </c>
    </row>
    <row r="143" s="180" customFormat="1" ht="22" customHeight="1" spans="1:8">
      <c r="A143" s="217" t="s">
        <v>669</v>
      </c>
      <c r="B143" s="220" t="s">
        <v>670</v>
      </c>
      <c r="C143" s="200">
        <v>0</v>
      </c>
      <c r="D143" s="200">
        <v>0</v>
      </c>
      <c r="E143" s="200">
        <v>0</v>
      </c>
      <c r="F143" s="200">
        <v>0</v>
      </c>
      <c r="G143" s="201" t="s">
        <v>248</v>
      </c>
      <c r="H143" s="200">
        <f t="shared" si="9"/>
        <v>0</v>
      </c>
    </row>
    <row r="144" s="180" customFormat="1" ht="22" customHeight="1" spans="1:8">
      <c r="A144" s="217" t="s">
        <v>671</v>
      </c>
      <c r="B144" s="220" t="s">
        <v>672</v>
      </c>
      <c r="C144" s="200">
        <v>0</v>
      </c>
      <c r="D144" s="200">
        <v>0</v>
      </c>
      <c r="E144" s="200">
        <v>0</v>
      </c>
      <c r="F144" s="200">
        <v>0</v>
      </c>
      <c r="G144" s="201" t="s">
        <v>248</v>
      </c>
      <c r="H144" s="200">
        <f t="shared" si="9"/>
        <v>0</v>
      </c>
    </row>
    <row r="145" s="180" customFormat="1" ht="22" customHeight="1" spans="1:8">
      <c r="A145" s="228" t="s">
        <v>673</v>
      </c>
      <c r="B145" s="223" t="s">
        <v>674</v>
      </c>
      <c r="C145" s="206">
        <v>0.022</v>
      </c>
      <c r="D145" s="206">
        <v>0</v>
      </c>
      <c r="E145" s="206">
        <v>0.022</v>
      </c>
      <c r="F145" s="200">
        <v>0.002</v>
      </c>
      <c r="G145" s="201" t="s">
        <v>438</v>
      </c>
      <c r="H145" s="206">
        <f t="shared" si="9"/>
        <v>0</v>
      </c>
    </row>
    <row r="146" s="180" customFormat="1" ht="22" customHeight="1" spans="1:8">
      <c r="A146" s="229"/>
      <c r="B146" s="227"/>
      <c r="C146" s="211"/>
      <c r="D146" s="211"/>
      <c r="E146" s="211"/>
      <c r="F146" s="200">
        <v>0.02</v>
      </c>
      <c r="G146" s="201" t="s">
        <v>621</v>
      </c>
      <c r="H146" s="211"/>
    </row>
    <row r="147" s="180" customFormat="1" ht="22" customHeight="1" spans="1:8">
      <c r="A147" s="217" t="s">
        <v>675</v>
      </c>
      <c r="B147" s="220" t="s">
        <v>676</v>
      </c>
      <c r="C147" s="200">
        <v>0</v>
      </c>
      <c r="D147" s="200">
        <v>0</v>
      </c>
      <c r="E147" s="200">
        <v>0</v>
      </c>
      <c r="F147" s="200">
        <v>0</v>
      </c>
      <c r="G147" s="201" t="s">
        <v>248</v>
      </c>
      <c r="H147" s="200">
        <f t="shared" ref="H147:H152" si="10">C147+D147-E147</f>
        <v>0</v>
      </c>
    </row>
    <row r="148" s="180" customFormat="1" ht="22" customHeight="1" spans="1:8">
      <c r="A148" s="217" t="s">
        <v>677</v>
      </c>
      <c r="B148" s="220" t="s">
        <v>678</v>
      </c>
      <c r="C148" s="200">
        <v>0</v>
      </c>
      <c r="D148" s="200">
        <v>0</v>
      </c>
      <c r="E148" s="200">
        <v>0</v>
      </c>
      <c r="F148" s="200">
        <v>0</v>
      </c>
      <c r="G148" s="201" t="s">
        <v>248</v>
      </c>
      <c r="H148" s="200">
        <f t="shared" si="10"/>
        <v>0</v>
      </c>
    </row>
    <row r="149" s="180" customFormat="1" ht="22" customHeight="1" spans="1:8">
      <c r="A149" s="217" t="s">
        <v>679</v>
      </c>
      <c r="B149" s="220" t="s">
        <v>680</v>
      </c>
      <c r="C149" s="200">
        <v>0</v>
      </c>
      <c r="D149" s="200">
        <v>0</v>
      </c>
      <c r="E149" s="200">
        <v>0</v>
      </c>
      <c r="F149" s="200">
        <v>0</v>
      </c>
      <c r="G149" s="201" t="s">
        <v>248</v>
      </c>
      <c r="H149" s="200">
        <f t="shared" si="10"/>
        <v>0</v>
      </c>
    </row>
    <row r="150" s="180" customFormat="1" ht="22" customHeight="1" spans="1:8">
      <c r="A150" s="217" t="s">
        <v>681</v>
      </c>
      <c r="B150" s="220" t="s">
        <v>682</v>
      </c>
      <c r="C150" s="200">
        <v>0</v>
      </c>
      <c r="D150" s="200">
        <v>0</v>
      </c>
      <c r="E150" s="200">
        <v>0</v>
      </c>
      <c r="F150" s="200">
        <v>0</v>
      </c>
      <c r="G150" s="201" t="s">
        <v>248</v>
      </c>
      <c r="H150" s="200">
        <f t="shared" si="10"/>
        <v>0</v>
      </c>
    </row>
    <row r="151" s="180" customFormat="1" ht="22" customHeight="1" spans="1:8">
      <c r="A151" s="217" t="s">
        <v>683</v>
      </c>
      <c r="B151" s="220" t="s">
        <v>684</v>
      </c>
      <c r="C151" s="200">
        <v>0</v>
      </c>
      <c r="D151" s="200">
        <v>0</v>
      </c>
      <c r="E151" s="200">
        <v>0</v>
      </c>
      <c r="F151" s="200">
        <v>0</v>
      </c>
      <c r="G151" s="201" t="s">
        <v>248</v>
      </c>
      <c r="H151" s="200">
        <f t="shared" si="10"/>
        <v>0</v>
      </c>
    </row>
    <row r="152" s="180" customFormat="1" ht="22" customHeight="1" spans="1:8">
      <c r="A152" s="228" t="s">
        <v>685</v>
      </c>
      <c r="B152" s="223" t="s">
        <v>686</v>
      </c>
      <c r="C152" s="206">
        <v>1.6785</v>
      </c>
      <c r="D152" s="206">
        <v>7.083</v>
      </c>
      <c r="E152" s="206">
        <v>8.481</v>
      </c>
      <c r="F152" s="200">
        <v>0.001</v>
      </c>
      <c r="G152" s="201" t="s">
        <v>438</v>
      </c>
      <c r="H152" s="206">
        <f t="shared" si="10"/>
        <v>0.2805</v>
      </c>
    </row>
    <row r="153" s="180" customFormat="1" ht="22" customHeight="1" spans="1:8">
      <c r="A153" s="229"/>
      <c r="B153" s="227"/>
      <c r="C153" s="211"/>
      <c r="D153" s="211"/>
      <c r="E153" s="211"/>
      <c r="F153" s="200">
        <v>8.48</v>
      </c>
      <c r="G153" s="201" t="s">
        <v>658</v>
      </c>
      <c r="H153" s="211"/>
    </row>
    <row r="154" s="180" customFormat="1" ht="22" customHeight="1" spans="1:8">
      <c r="A154" s="217" t="s">
        <v>687</v>
      </c>
      <c r="B154" s="220" t="s">
        <v>688</v>
      </c>
      <c r="C154" s="200">
        <v>1.7525</v>
      </c>
      <c r="D154" s="200">
        <v>6.61</v>
      </c>
      <c r="E154" s="200">
        <v>8.07</v>
      </c>
      <c r="F154" s="200">
        <v>8.07</v>
      </c>
      <c r="G154" s="201" t="s">
        <v>658</v>
      </c>
      <c r="H154" s="200">
        <f t="shared" ref="H154:H164" si="11">C154+D154-E154</f>
        <v>0.2925</v>
      </c>
    </row>
    <row r="155" s="180" customFormat="1" ht="22" customHeight="1" spans="1:8">
      <c r="A155" s="217" t="s">
        <v>689</v>
      </c>
      <c r="B155" s="220" t="s">
        <v>690</v>
      </c>
      <c r="C155" s="200">
        <v>0</v>
      </c>
      <c r="D155" s="200">
        <v>0</v>
      </c>
      <c r="E155" s="200">
        <v>0</v>
      </c>
      <c r="F155" s="200">
        <v>0</v>
      </c>
      <c r="G155" s="201" t="s">
        <v>248</v>
      </c>
      <c r="H155" s="200">
        <f t="shared" si="11"/>
        <v>0</v>
      </c>
    </row>
    <row r="156" s="180" customFormat="1" ht="22" customHeight="1" spans="1:8">
      <c r="A156" s="217" t="s">
        <v>691</v>
      </c>
      <c r="B156" s="220" t="s">
        <v>692</v>
      </c>
      <c r="C156" s="200">
        <v>0</v>
      </c>
      <c r="D156" s="200">
        <v>0</v>
      </c>
      <c r="E156" s="200">
        <v>0</v>
      </c>
      <c r="F156" s="200">
        <v>0</v>
      </c>
      <c r="G156" s="201" t="s">
        <v>248</v>
      </c>
      <c r="H156" s="200">
        <f t="shared" si="11"/>
        <v>0</v>
      </c>
    </row>
    <row r="157" s="180" customFormat="1" ht="22" customHeight="1" spans="1:8">
      <c r="A157" s="217" t="s">
        <v>693</v>
      </c>
      <c r="B157" s="220" t="s">
        <v>694</v>
      </c>
      <c r="C157" s="200">
        <v>0</v>
      </c>
      <c r="D157" s="200">
        <v>0</v>
      </c>
      <c r="E157" s="200">
        <v>0</v>
      </c>
      <c r="F157" s="200">
        <v>0</v>
      </c>
      <c r="G157" s="201" t="s">
        <v>248</v>
      </c>
      <c r="H157" s="200">
        <f t="shared" si="11"/>
        <v>0</v>
      </c>
    </row>
    <row r="158" s="180" customFormat="1" ht="22" customHeight="1" spans="1:8">
      <c r="A158" s="228" t="s">
        <v>695</v>
      </c>
      <c r="B158" s="223" t="s">
        <v>696</v>
      </c>
      <c r="C158" s="206">
        <v>1.051</v>
      </c>
      <c r="D158" s="206">
        <v>3.284</v>
      </c>
      <c r="E158" s="206">
        <v>4.17</v>
      </c>
      <c r="F158" s="200">
        <v>4.17</v>
      </c>
      <c r="G158" s="201" t="s">
        <v>658</v>
      </c>
      <c r="H158" s="206">
        <f t="shared" si="11"/>
        <v>0.165</v>
      </c>
    </row>
    <row r="159" s="180" customFormat="1" ht="22" customHeight="1" spans="1:8">
      <c r="A159" s="228" t="s">
        <v>697</v>
      </c>
      <c r="B159" s="223" t="s">
        <v>698</v>
      </c>
      <c r="C159" s="206">
        <v>0</v>
      </c>
      <c r="D159" s="206">
        <v>0</v>
      </c>
      <c r="E159" s="206">
        <v>0</v>
      </c>
      <c r="F159" s="200">
        <v>0</v>
      </c>
      <c r="G159" s="201" t="s">
        <v>248</v>
      </c>
      <c r="H159" s="206">
        <f t="shared" si="11"/>
        <v>0</v>
      </c>
    </row>
    <row r="160" s="180" customFormat="1" ht="22" customHeight="1" spans="1:8">
      <c r="A160" s="217" t="s">
        <v>699</v>
      </c>
      <c r="B160" s="220" t="s">
        <v>700</v>
      </c>
      <c r="C160" s="200">
        <v>0.7635</v>
      </c>
      <c r="D160" s="200">
        <v>2.88</v>
      </c>
      <c r="E160" s="200">
        <v>3.53</v>
      </c>
      <c r="F160" s="200">
        <v>3.53</v>
      </c>
      <c r="G160" s="201" t="s">
        <v>658</v>
      </c>
      <c r="H160" s="200">
        <f t="shared" si="11"/>
        <v>0.1135</v>
      </c>
    </row>
    <row r="161" s="180" customFormat="1" ht="22" customHeight="1" spans="1:8">
      <c r="A161" s="217" t="s">
        <v>701</v>
      </c>
      <c r="B161" s="220" t="s">
        <v>702</v>
      </c>
      <c r="C161" s="200">
        <v>0.857500000000002</v>
      </c>
      <c r="D161" s="200">
        <v>0</v>
      </c>
      <c r="E161" s="200">
        <v>0</v>
      </c>
      <c r="F161" s="200">
        <v>0</v>
      </c>
      <c r="G161" s="201" t="s">
        <v>232</v>
      </c>
      <c r="H161" s="200">
        <f t="shared" si="11"/>
        <v>0.857500000000002</v>
      </c>
    </row>
    <row r="162" s="180" customFormat="1" ht="22" customHeight="1" spans="1:8">
      <c r="A162" s="217" t="s">
        <v>703</v>
      </c>
      <c r="B162" s="220" t="s">
        <v>704</v>
      </c>
      <c r="C162" s="200">
        <v>7.3775</v>
      </c>
      <c r="D162" s="200">
        <v>59.139</v>
      </c>
      <c r="E162" s="200">
        <v>39.04</v>
      </c>
      <c r="F162" s="200">
        <v>39.04</v>
      </c>
      <c r="G162" s="201" t="s">
        <v>658</v>
      </c>
      <c r="H162" s="200">
        <f t="shared" si="11"/>
        <v>27.4765</v>
      </c>
    </row>
    <row r="163" s="180" customFormat="1" ht="22" customHeight="1" spans="1:8">
      <c r="A163" s="217" t="s">
        <v>428</v>
      </c>
      <c r="B163" s="220" t="s">
        <v>429</v>
      </c>
      <c r="C163" s="200">
        <v>2.514</v>
      </c>
      <c r="D163" s="200">
        <v>7.708</v>
      </c>
      <c r="E163" s="200">
        <v>5.88</v>
      </c>
      <c r="F163" s="200">
        <v>5.88</v>
      </c>
      <c r="G163" s="201" t="s">
        <v>705</v>
      </c>
      <c r="H163" s="200">
        <f t="shared" si="11"/>
        <v>4.342</v>
      </c>
    </row>
    <row r="164" s="180" customFormat="1" ht="22" customHeight="1" spans="1:8">
      <c r="A164" s="228" t="s">
        <v>430</v>
      </c>
      <c r="B164" s="223" t="s">
        <v>431</v>
      </c>
      <c r="C164" s="206">
        <v>6.185</v>
      </c>
      <c r="D164" s="206">
        <v>11.952</v>
      </c>
      <c r="E164" s="206">
        <v>17.4</v>
      </c>
      <c r="F164" s="200">
        <v>9.1</v>
      </c>
      <c r="G164" s="201" t="s">
        <v>706</v>
      </c>
      <c r="H164" s="206">
        <f t="shared" si="11"/>
        <v>0.737000000000005</v>
      </c>
    </row>
    <row r="165" s="180" customFormat="1" ht="22" customHeight="1" spans="1:8">
      <c r="A165" s="229"/>
      <c r="B165" s="227"/>
      <c r="C165" s="211"/>
      <c r="D165" s="211"/>
      <c r="E165" s="211"/>
      <c r="F165" s="200">
        <v>8.3</v>
      </c>
      <c r="G165" s="201" t="s">
        <v>707</v>
      </c>
      <c r="H165" s="211"/>
    </row>
    <row r="166" s="180" customFormat="1" ht="22" customHeight="1" spans="1:8">
      <c r="A166" s="221" t="s">
        <v>708</v>
      </c>
      <c r="B166" s="220" t="s">
        <v>709</v>
      </c>
      <c r="C166" s="200">
        <v>0</v>
      </c>
      <c r="D166" s="200">
        <v>78.57</v>
      </c>
      <c r="E166" s="200">
        <v>78.57</v>
      </c>
      <c r="F166" s="200">
        <v>78.57</v>
      </c>
      <c r="G166" s="201" t="s">
        <v>435</v>
      </c>
      <c r="H166" s="200">
        <f t="shared" ref="H166:H174" si="12">C166+D166-E166</f>
        <v>0</v>
      </c>
    </row>
    <row r="167" s="180" customFormat="1" ht="22" customHeight="1" spans="1:8">
      <c r="A167" s="217" t="s">
        <v>433</v>
      </c>
      <c r="B167" s="220" t="s">
        <v>434</v>
      </c>
      <c r="C167" s="200">
        <v>0</v>
      </c>
      <c r="D167" s="199">
        <v>0</v>
      </c>
      <c r="E167" s="199">
        <v>0</v>
      </c>
      <c r="F167" s="199">
        <v>0</v>
      </c>
      <c r="G167" s="201" t="s">
        <v>248</v>
      </c>
      <c r="H167" s="200">
        <f t="shared" si="12"/>
        <v>0</v>
      </c>
    </row>
    <row r="168" s="180" customFormat="1" ht="22" customHeight="1" spans="1:8">
      <c r="A168" s="217" t="s">
        <v>436</v>
      </c>
      <c r="B168" s="220" t="s">
        <v>437</v>
      </c>
      <c r="C168" s="200">
        <v>0</v>
      </c>
      <c r="D168" s="200">
        <v>0</v>
      </c>
      <c r="E168" s="200">
        <v>0</v>
      </c>
      <c r="F168" s="199">
        <v>0</v>
      </c>
      <c r="G168" s="201" t="s">
        <v>248</v>
      </c>
      <c r="H168" s="200">
        <f t="shared" si="12"/>
        <v>0</v>
      </c>
    </row>
    <row r="169" s="180" customFormat="1" ht="22" customHeight="1" spans="1:8">
      <c r="A169" s="217" t="s">
        <v>440</v>
      </c>
      <c r="B169" s="220" t="s">
        <v>441</v>
      </c>
      <c r="C169" s="200">
        <v>0</v>
      </c>
      <c r="D169" s="200">
        <v>0</v>
      </c>
      <c r="E169" s="200">
        <v>0</v>
      </c>
      <c r="F169" s="200">
        <v>0</v>
      </c>
      <c r="G169" s="201" t="s">
        <v>248</v>
      </c>
      <c r="H169" s="200">
        <f t="shared" si="12"/>
        <v>0</v>
      </c>
    </row>
    <row r="170" s="180" customFormat="1" ht="22" customHeight="1" spans="1:8">
      <c r="A170" s="217" t="s">
        <v>710</v>
      </c>
      <c r="B170" s="220" t="s">
        <v>711</v>
      </c>
      <c r="C170" s="200">
        <v>46.114</v>
      </c>
      <c r="D170" s="200">
        <v>194.007</v>
      </c>
      <c r="E170" s="200">
        <v>236.189</v>
      </c>
      <c r="F170" s="200">
        <v>236.189</v>
      </c>
      <c r="G170" s="201" t="s">
        <v>446</v>
      </c>
      <c r="H170" s="200">
        <f t="shared" si="12"/>
        <v>3.93200000000002</v>
      </c>
    </row>
    <row r="171" s="180" customFormat="1" ht="22" customHeight="1" spans="1:8">
      <c r="A171" s="217" t="s">
        <v>442</v>
      </c>
      <c r="B171" s="220" t="s">
        <v>443</v>
      </c>
      <c r="C171" s="200">
        <v>0</v>
      </c>
      <c r="D171" s="200">
        <v>0</v>
      </c>
      <c r="E171" s="200">
        <v>0</v>
      </c>
      <c r="F171" s="200">
        <v>0</v>
      </c>
      <c r="G171" s="201" t="s">
        <v>248</v>
      </c>
      <c r="H171" s="200">
        <f t="shared" si="12"/>
        <v>0</v>
      </c>
    </row>
    <row r="172" s="180" customFormat="1" ht="22" customHeight="1" spans="1:8">
      <c r="A172" s="217" t="s">
        <v>444</v>
      </c>
      <c r="B172" s="220" t="s">
        <v>445</v>
      </c>
      <c r="C172" s="200">
        <v>0</v>
      </c>
      <c r="D172" s="200">
        <v>0</v>
      </c>
      <c r="E172" s="200">
        <v>0</v>
      </c>
      <c r="F172" s="200">
        <v>0</v>
      </c>
      <c r="G172" s="201" t="s">
        <v>248</v>
      </c>
      <c r="H172" s="200">
        <f t="shared" si="12"/>
        <v>0</v>
      </c>
    </row>
    <row r="173" s="180" customFormat="1" ht="22" customHeight="1" spans="1:8">
      <c r="A173" s="217" t="s">
        <v>712</v>
      </c>
      <c r="B173" s="220" t="s">
        <v>713</v>
      </c>
      <c r="C173" s="200">
        <v>0</v>
      </c>
      <c r="D173" s="200">
        <v>0</v>
      </c>
      <c r="E173" s="200">
        <v>0</v>
      </c>
      <c r="F173" s="200">
        <v>0</v>
      </c>
      <c r="G173" s="201" t="s">
        <v>248</v>
      </c>
      <c r="H173" s="200">
        <f t="shared" si="12"/>
        <v>0</v>
      </c>
    </row>
    <row r="174" s="180" customFormat="1" ht="22" customHeight="1" spans="1:8">
      <c r="A174" s="228" t="s">
        <v>714</v>
      </c>
      <c r="B174" s="223" t="s">
        <v>715</v>
      </c>
      <c r="C174" s="206">
        <v>33.221</v>
      </c>
      <c r="D174" s="206">
        <v>376.107</v>
      </c>
      <c r="E174" s="206">
        <v>382.28</v>
      </c>
      <c r="F174" s="200">
        <v>101.62</v>
      </c>
      <c r="G174" s="231" t="s">
        <v>716</v>
      </c>
      <c r="H174" s="206">
        <f t="shared" si="12"/>
        <v>27.0480000000001</v>
      </c>
    </row>
    <row r="175" s="180" customFormat="1" ht="22" customHeight="1" spans="1:8">
      <c r="A175" s="229"/>
      <c r="B175" s="227"/>
      <c r="C175" s="211"/>
      <c r="D175" s="211"/>
      <c r="E175" s="211"/>
      <c r="F175" s="200">
        <v>280.66</v>
      </c>
      <c r="G175" s="231" t="s">
        <v>439</v>
      </c>
      <c r="H175" s="211"/>
    </row>
    <row r="176" s="180" customFormat="1" ht="22" customHeight="1" spans="1:8">
      <c r="A176" s="217" t="s">
        <v>717</v>
      </c>
      <c r="B176" s="220" t="s">
        <v>718</v>
      </c>
      <c r="C176" s="200">
        <v>0</v>
      </c>
      <c r="D176" s="200">
        <v>2.8105</v>
      </c>
      <c r="E176" s="200">
        <v>2.48</v>
      </c>
      <c r="F176" s="200">
        <v>2.48</v>
      </c>
      <c r="G176" s="231" t="s">
        <v>439</v>
      </c>
      <c r="H176" s="200">
        <f t="shared" ref="H176:H181" si="13">C176+D176-E176</f>
        <v>0.3305</v>
      </c>
    </row>
    <row r="177" s="180" customFormat="1" ht="22" customHeight="1" spans="1:8">
      <c r="A177" s="217" t="s">
        <v>447</v>
      </c>
      <c r="B177" s="220" t="s">
        <v>448</v>
      </c>
      <c r="C177" s="200">
        <v>0</v>
      </c>
      <c r="D177" s="200">
        <v>0</v>
      </c>
      <c r="E177" s="200">
        <v>0</v>
      </c>
      <c r="F177" s="200">
        <v>0</v>
      </c>
      <c r="G177" s="201" t="s">
        <v>248</v>
      </c>
      <c r="H177" s="200">
        <f t="shared" si="13"/>
        <v>0</v>
      </c>
    </row>
    <row r="178" s="180" customFormat="1" ht="22" customHeight="1" spans="1:8">
      <c r="A178" s="217" t="s">
        <v>450</v>
      </c>
      <c r="B178" s="220" t="s">
        <v>451</v>
      </c>
      <c r="C178" s="200">
        <v>5.152</v>
      </c>
      <c r="D178" s="200">
        <v>20.143</v>
      </c>
      <c r="E178" s="200">
        <v>24.71</v>
      </c>
      <c r="F178" s="200">
        <v>24.71</v>
      </c>
      <c r="G178" s="231" t="s">
        <v>719</v>
      </c>
      <c r="H178" s="200">
        <f t="shared" si="13"/>
        <v>0.585000000000001</v>
      </c>
    </row>
    <row r="179" s="180" customFormat="1" ht="22" customHeight="1" spans="1:8">
      <c r="A179" s="196" t="s">
        <v>453</v>
      </c>
      <c r="B179" s="197" t="s">
        <v>454</v>
      </c>
      <c r="C179" s="200">
        <v>0</v>
      </c>
      <c r="D179" s="200">
        <v>0</v>
      </c>
      <c r="E179" s="200">
        <v>0</v>
      </c>
      <c r="F179" s="200">
        <v>0</v>
      </c>
      <c r="G179" s="201" t="s">
        <v>248</v>
      </c>
      <c r="H179" s="200">
        <f t="shared" si="13"/>
        <v>0</v>
      </c>
    </row>
    <row r="180" s="180" customFormat="1" ht="22" customHeight="1" spans="1:8">
      <c r="A180" s="196" t="s">
        <v>720</v>
      </c>
      <c r="B180" s="197" t="s">
        <v>721</v>
      </c>
      <c r="C180" s="200">
        <v>0.3675</v>
      </c>
      <c r="D180" s="200">
        <v>1.444</v>
      </c>
      <c r="E180" s="200">
        <v>1.5525</v>
      </c>
      <c r="F180" s="200">
        <v>1.5525</v>
      </c>
      <c r="G180" s="201" t="s">
        <v>446</v>
      </c>
      <c r="H180" s="200">
        <f t="shared" si="13"/>
        <v>0.259</v>
      </c>
    </row>
    <row r="181" s="180" customFormat="1" ht="22" customHeight="1" spans="1:8">
      <c r="A181" s="228" t="s">
        <v>455</v>
      </c>
      <c r="B181" s="203" t="s">
        <v>456</v>
      </c>
      <c r="C181" s="205">
        <v>20.4395</v>
      </c>
      <c r="D181" s="205">
        <v>91.958</v>
      </c>
      <c r="E181" s="205">
        <v>92.32</v>
      </c>
      <c r="F181" s="200">
        <v>10.14</v>
      </c>
      <c r="G181" s="201" t="s">
        <v>716</v>
      </c>
      <c r="H181" s="206">
        <f t="shared" si="13"/>
        <v>20.0775</v>
      </c>
    </row>
    <row r="182" s="180" customFormat="1" ht="22" customHeight="1" spans="1:8">
      <c r="A182" s="229"/>
      <c r="B182" s="208"/>
      <c r="C182" s="210"/>
      <c r="D182" s="210"/>
      <c r="E182" s="210"/>
      <c r="F182" s="199">
        <v>82.18</v>
      </c>
      <c r="G182" s="231" t="s">
        <v>439</v>
      </c>
      <c r="H182" s="211"/>
    </row>
    <row r="183" s="180" customFormat="1" ht="22" customHeight="1" spans="1:8">
      <c r="A183" s="196" t="s">
        <v>457</v>
      </c>
      <c r="B183" s="197" t="s">
        <v>458</v>
      </c>
      <c r="C183" s="199">
        <v>1.791</v>
      </c>
      <c r="D183" s="199">
        <v>7.83</v>
      </c>
      <c r="E183" s="199">
        <v>2.02</v>
      </c>
      <c r="F183" s="199">
        <v>2.02</v>
      </c>
      <c r="G183" s="231" t="s">
        <v>439</v>
      </c>
      <c r="H183" s="200">
        <f t="shared" ref="H183:H185" si="14">C183+D183-E183</f>
        <v>7.601</v>
      </c>
    </row>
    <row r="184" s="180" customFormat="1" ht="22" customHeight="1" spans="1:8">
      <c r="A184" s="217" t="s">
        <v>459</v>
      </c>
      <c r="B184" s="197" t="s">
        <v>460</v>
      </c>
      <c r="C184" s="199">
        <v>0.326</v>
      </c>
      <c r="D184" s="199">
        <v>1.5665</v>
      </c>
      <c r="E184" s="199">
        <v>0</v>
      </c>
      <c r="F184" s="199">
        <v>0</v>
      </c>
      <c r="G184" s="201" t="s">
        <v>232</v>
      </c>
      <c r="H184" s="200">
        <f t="shared" si="14"/>
        <v>1.8925</v>
      </c>
    </row>
    <row r="185" s="180" customFormat="1" ht="22" customHeight="1" spans="1:8">
      <c r="A185" s="228" t="s">
        <v>722</v>
      </c>
      <c r="B185" s="232" t="s">
        <v>723</v>
      </c>
      <c r="C185" s="205">
        <v>0</v>
      </c>
      <c r="D185" s="205">
        <v>7.864</v>
      </c>
      <c r="E185" s="205">
        <v>7.8105</v>
      </c>
      <c r="F185" s="199">
        <v>7.77</v>
      </c>
      <c r="G185" s="201" t="s">
        <v>716</v>
      </c>
      <c r="H185" s="206">
        <f t="shared" si="14"/>
        <v>0.0534999999999997</v>
      </c>
    </row>
    <row r="186" s="180" customFormat="1" ht="22" customHeight="1" spans="1:8">
      <c r="A186" s="229"/>
      <c r="B186" s="233"/>
      <c r="C186" s="210"/>
      <c r="D186" s="210"/>
      <c r="E186" s="210"/>
      <c r="F186" s="199">
        <v>0.0405</v>
      </c>
      <c r="G186" s="201" t="s">
        <v>271</v>
      </c>
      <c r="H186" s="211"/>
    </row>
    <row r="187" s="180" customFormat="1" ht="22" customHeight="1" spans="1:8">
      <c r="A187" s="217" t="s">
        <v>724</v>
      </c>
      <c r="B187" s="197" t="s">
        <v>725</v>
      </c>
      <c r="C187" s="199">
        <v>5.069</v>
      </c>
      <c r="D187" s="199">
        <v>21.3205</v>
      </c>
      <c r="E187" s="199">
        <v>18.93</v>
      </c>
      <c r="F187" s="199">
        <v>18.93</v>
      </c>
      <c r="G187" s="201" t="s">
        <v>621</v>
      </c>
      <c r="H187" s="200">
        <f t="shared" ref="H187:H190" si="15">C187+D187-E187</f>
        <v>7.4595</v>
      </c>
    </row>
    <row r="188" s="180" customFormat="1" ht="22" customHeight="1" spans="1:8">
      <c r="A188" s="217" t="s">
        <v>461</v>
      </c>
      <c r="B188" s="197" t="s">
        <v>462</v>
      </c>
      <c r="C188" s="199">
        <v>0</v>
      </c>
      <c r="D188" s="200">
        <v>0</v>
      </c>
      <c r="E188" s="200">
        <v>0</v>
      </c>
      <c r="F188" s="199">
        <v>0</v>
      </c>
      <c r="G188" s="201" t="s">
        <v>248</v>
      </c>
      <c r="H188" s="200">
        <f t="shared" si="15"/>
        <v>0</v>
      </c>
    </row>
    <row r="189" s="180" customFormat="1" ht="22" customHeight="1" spans="1:8">
      <c r="A189" s="217" t="s">
        <v>463</v>
      </c>
      <c r="B189" s="197" t="s">
        <v>464</v>
      </c>
      <c r="C189" s="199">
        <v>0</v>
      </c>
      <c r="D189" s="199">
        <v>0</v>
      </c>
      <c r="E189" s="199">
        <v>0</v>
      </c>
      <c r="F189" s="199">
        <v>0</v>
      </c>
      <c r="G189" s="201" t="s">
        <v>248</v>
      </c>
      <c r="H189" s="200">
        <f t="shared" si="15"/>
        <v>0</v>
      </c>
    </row>
    <row r="190" s="180" customFormat="1" ht="22" customHeight="1" spans="1:8">
      <c r="A190" s="228" t="s">
        <v>726</v>
      </c>
      <c r="B190" s="203" t="s">
        <v>727</v>
      </c>
      <c r="C190" s="205">
        <v>12.282</v>
      </c>
      <c r="D190" s="205">
        <v>240.5035</v>
      </c>
      <c r="E190" s="205">
        <v>240.8</v>
      </c>
      <c r="F190" s="199">
        <v>67.5</v>
      </c>
      <c r="G190" s="201" t="s">
        <v>237</v>
      </c>
      <c r="H190" s="206">
        <f t="shared" si="15"/>
        <v>11.9855</v>
      </c>
    </row>
    <row r="191" s="180" customFormat="1" ht="30" customHeight="1" spans="1:8">
      <c r="A191" s="229"/>
      <c r="B191" s="208"/>
      <c r="C191" s="210"/>
      <c r="D191" s="210"/>
      <c r="E191" s="210"/>
      <c r="F191" s="199">
        <v>173.3</v>
      </c>
      <c r="G191" s="201" t="s">
        <v>468</v>
      </c>
      <c r="H191" s="211"/>
    </row>
    <row r="192" s="180" customFormat="1" ht="22" customHeight="1" spans="1:8">
      <c r="A192" s="230" t="s">
        <v>728</v>
      </c>
      <c r="B192" s="213" t="s">
        <v>729</v>
      </c>
      <c r="C192" s="215">
        <v>12.866</v>
      </c>
      <c r="D192" s="215">
        <v>599.663</v>
      </c>
      <c r="E192" s="215">
        <v>550.28</v>
      </c>
      <c r="F192" s="199">
        <v>65.72</v>
      </c>
      <c r="G192" s="201" t="s">
        <v>389</v>
      </c>
      <c r="H192" s="216">
        <f>C192+D192-E192</f>
        <v>62.249</v>
      </c>
    </row>
    <row r="193" s="180" customFormat="1" ht="22" customHeight="1" spans="1:8">
      <c r="A193" s="230"/>
      <c r="B193" s="213"/>
      <c r="C193" s="215"/>
      <c r="D193" s="215"/>
      <c r="E193" s="215"/>
      <c r="F193" s="199">
        <v>213.24</v>
      </c>
      <c r="G193" s="201" t="s">
        <v>327</v>
      </c>
      <c r="H193" s="216"/>
    </row>
    <row r="194" s="180" customFormat="1" ht="22" customHeight="1" spans="1:8">
      <c r="A194" s="230"/>
      <c r="B194" s="213"/>
      <c r="C194" s="215"/>
      <c r="D194" s="215"/>
      <c r="E194" s="215"/>
      <c r="F194" s="199">
        <v>132.98</v>
      </c>
      <c r="G194" s="201" t="s">
        <v>624</v>
      </c>
      <c r="H194" s="216"/>
    </row>
    <row r="195" s="180" customFormat="1" ht="22" customHeight="1" spans="1:8">
      <c r="A195" s="230"/>
      <c r="B195" s="213"/>
      <c r="C195" s="215"/>
      <c r="D195" s="215"/>
      <c r="E195" s="215"/>
      <c r="F195" s="199">
        <v>68.71</v>
      </c>
      <c r="G195" s="201" t="s">
        <v>621</v>
      </c>
      <c r="H195" s="216"/>
    </row>
    <row r="196" s="180" customFormat="1" ht="22" customHeight="1" spans="1:8">
      <c r="A196" s="230"/>
      <c r="B196" s="213"/>
      <c r="C196" s="215"/>
      <c r="D196" s="215"/>
      <c r="E196" s="215"/>
      <c r="F196" s="199">
        <v>34.78</v>
      </c>
      <c r="G196" s="201" t="s">
        <v>621</v>
      </c>
      <c r="H196" s="216"/>
    </row>
    <row r="197" s="180" customFormat="1" ht="22" customHeight="1" spans="1:8">
      <c r="A197" s="229"/>
      <c r="B197" s="208"/>
      <c r="C197" s="210"/>
      <c r="D197" s="210"/>
      <c r="E197" s="210"/>
      <c r="F197" s="199">
        <v>34.85</v>
      </c>
      <c r="G197" s="201" t="s">
        <v>468</v>
      </c>
      <c r="H197" s="211"/>
    </row>
    <row r="198" s="180" customFormat="1" ht="22" customHeight="1" spans="1:8">
      <c r="A198" s="217" t="s">
        <v>465</v>
      </c>
      <c r="B198" s="197" t="s">
        <v>466</v>
      </c>
      <c r="C198" s="199">
        <v>0</v>
      </c>
      <c r="D198" s="199">
        <v>0</v>
      </c>
      <c r="E198" s="199">
        <v>0</v>
      </c>
      <c r="F198" s="200">
        <v>0</v>
      </c>
      <c r="G198" s="201" t="s">
        <v>248</v>
      </c>
      <c r="H198" s="200">
        <f>C198+D198-E198</f>
        <v>0</v>
      </c>
    </row>
    <row r="199" s="180" customFormat="1" ht="22" customHeight="1" spans="1:8">
      <c r="A199" s="217"/>
      <c r="B199" s="197"/>
      <c r="C199" s="199"/>
      <c r="D199" s="199"/>
      <c r="E199" s="199"/>
      <c r="F199" s="200">
        <v>0</v>
      </c>
      <c r="G199" s="201" t="s">
        <v>248</v>
      </c>
      <c r="H199" s="200"/>
    </row>
    <row r="200" s="180" customFormat="1" ht="22" customHeight="1" spans="1:8">
      <c r="A200" s="234" t="s">
        <v>469</v>
      </c>
      <c r="B200" s="223" t="s">
        <v>470</v>
      </c>
      <c r="C200" s="206">
        <v>13.788</v>
      </c>
      <c r="D200" s="206">
        <v>346.1965</v>
      </c>
      <c r="E200" s="206">
        <v>355.76</v>
      </c>
      <c r="F200" s="200">
        <v>29.19</v>
      </c>
      <c r="G200" s="231" t="s">
        <v>389</v>
      </c>
      <c r="H200" s="206">
        <f>C200+D200-E200</f>
        <v>4.22450000000003</v>
      </c>
    </row>
    <row r="201" s="180" customFormat="1" ht="22" customHeight="1" spans="1:8">
      <c r="A201" s="235"/>
      <c r="B201" s="225"/>
      <c r="C201" s="216"/>
      <c r="D201" s="216"/>
      <c r="E201" s="216"/>
      <c r="F201" s="200">
        <v>62.5</v>
      </c>
      <c r="G201" s="231" t="s">
        <v>327</v>
      </c>
      <c r="H201" s="216"/>
    </row>
    <row r="202" s="180" customFormat="1" ht="22" customHeight="1" spans="1:8">
      <c r="A202" s="235"/>
      <c r="B202" s="225"/>
      <c r="C202" s="216"/>
      <c r="D202" s="216"/>
      <c r="E202" s="216"/>
      <c r="F202" s="200">
        <v>139.34</v>
      </c>
      <c r="G202" s="231" t="s">
        <v>624</v>
      </c>
      <c r="H202" s="216"/>
    </row>
    <row r="203" s="180" customFormat="1" ht="22" customHeight="1" spans="1:8">
      <c r="A203" s="235"/>
      <c r="B203" s="225"/>
      <c r="C203" s="216"/>
      <c r="D203" s="216"/>
      <c r="E203" s="216"/>
      <c r="F203" s="200">
        <v>68.27</v>
      </c>
      <c r="G203" s="231" t="s">
        <v>621</v>
      </c>
      <c r="H203" s="216"/>
    </row>
    <row r="204" s="180" customFormat="1" ht="22" customHeight="1" spans="1:8">
      <c r="A204" s="235"/>
      <c r="B204" s="225"/>
      <c r="C204" s="216"/>
      <c r="D204" s="216"/>
      <c r="E204" s="216"/>
      <c r="F204" s="200">
        <v>22.24</v>
      </c>
      <c r="G204" s="201" t="s">
        <v>621</v>
      </c>
      <c r="H204" s="216"/>
    </row>
    <row r="205" s="180" customFormat="1" ht="22" customHeight="1" spans="1:8">
      <c r="A205" s="236"/>
      <c r="B205" s="227"/>
      <c r="C205" s="211"/>
      <c r="D205" s="211"/>
      <c r="E205" s="211"/>
      <c r="F205" s="200">
        <v>34.22</v>
      </c>
      <c r="G205" s="231" t="s">
        <v>468</v>
      </c>
      <c r="H205" s="211"/>
    </row>
    <row r="206" s="180" customFormat="1" ht="22" customHeight="1" spans="1:8">
      <c r="A206" s="237" t="s">
        <v>730</v>
      </c>
      <c r="B206" s="220" t="s">
        <v>731</v>
      </c>
      <c r="C206" s="200">
        <v>4.5035</v>
      </c>
      <c r="D206" s="200">
        <v>15.0825</v>
      </c>
      <c r="E206" s="200">
        <v>19.38</v>
      </c>
      <c r="F206" s="200">
        <v>19.38</v>
      </c>
      <c r="G206" s="201" t="s">
        <v>237</v>
      </c>
      <c r="H206" s="200">
        <f t="shared" ref="H206:H211" si="16">C206+D206-E206</f>
        <v>0.206</v>
      </c>
    </row>
    <row r="207" s="180" customFormat="1" ht="22" customHeight="1" spans="1:8">
      <c r="A207" s="234" t="s">
        <v>732</v>
      </c>
      <c r="B207" s="223" t="s">
        <v>733</v>
      </c>
      <c r="C207" s="206">
        <v>3.6005</v>
      </c>
      <c r="D207" s="206">
        <v>11.7715</v>
      </c>
      <c r="E207" s="206">
        <v>15.214</v>
      </c>
      <c r="F207" s="200">
        <v>0.134</v>
      </c>
      <c r="G207" s="231" t="s">
        <v>438</v>
      </c>
      <c r="H207" s="206">
        <f t="shared" si="16"/>
        <v>0.157999999999999</v>
      </c>
    </row>
    <row r="208" s="180" customFormat="1" ht="22" customHeight="1" spans="1:8">
      <c r="A208" s="236"/>
      <c r="B208" s="227"/>
      <c r="C208" s="211"/>
      <c r="D208" s="211"/>
      <c r="E208" s="211"/>
      <c r="F208" s="200">
        <v>15.08</v>
      </c>
      <c r="G208" s="201" t="s">
        <v>237</v>
      </c>
      <c r="H208" s="211"/>
    </row>
    <row r="209" s="180" customFormat="1" ht="22" customHeight="1" spans="1:8">
      <c r="A209" s="237" t="s">
        <v>734</v>
      </c>
      <c r="B209" s="220" t="s">
        <v>735</v>
      </c>
      <c r="C209" s="200">
        <v>0</v>
      </c>
      <c r="D209" s="200">
        <v>0</v>
      </c>
      <c r="E209" s="200">
        <v>0</v>
      </c>
      <c r="F209" s="200">
        <v>0</v>
      </c>
      <c r="G209" s="201" t="s">
        <v>248</v>
      </c>
      <c r="H209" s="200">
        <f t="shared" si="16"/>
        <v>0</v>
      </c>
    </row>
    <row r="210" s="180" customFormat="1" ht="22" customHeight="1" spans="1:8">
      <c r="A210" s="237" t="s">
        <v>736</v>
      </c>
      <c r="B210" s="220" t="s">
        <v>737</v>
      </c>
      <c r="C210" s="200">
        <v>0</v>
      </c>
      <c r="D210" s="200">
        <v>0</v>
      </c>
      <c r="E210" s="200">
        <v>0</v>
      </c>
      <c r="F210" s="200">
        <v>0</v>
      </c>
      <c r="G210" s="201" t="s">
        <v>248</v>
      </c>
      <c r="H210" s="200">
        <f t="shared" si="16"/>
        <v>0</v>
      </c>
    </row>
    <row r="211" s="180" customFormat="1" ht="22" customHeight="1" spans="1:8">
      <c r="A211" s="234" t="s">
        <v>738</v>
      </c>
      <c r="B211" s="223" t="s">
        <v>739</v>
      </c>
      <c r="C211" s="206">
        <v>3.6665</v>
      </c>
      <c r="D211" s="206">
        <v>61.617</v>
      </c>
      <c r="E211" s="206">
        <v>58.66</v>
      </c>
      <c r="F211" s="200">
        <v>24.05</v>
      </c>
      <c r="G211" s="231" t="s">
        <v>632</v>
      </c>
      <c r="H211" s="206">
        <f t="shared" si="16"/>
        <v>6.62350000000001</v>
      </c>
    </row>
    <row r="212" s="180" customFormat="1" ht="22" customHeight="1" spans="1:8">
      <c r="A212" s="235"/>
      <c r="B212" s="225"/>
      <c r="C212" s="216"/>
      <c r="D212" s="216"/>
      <c r="E212" s="216"/>
      <c r="F212" s="200">
        <v>13.69</v>
      </c>
      <c r="G212" s="231" t="s">
        <v>330</v>
      </c>
      <c r="H212" s="216"/>
    </row>
    <row r="213" s="178" customFormat="1" ht="22" customHeight="1" spans="1:8">
      <c r="A213" s="236"/>
      <c r="B213" s="227"/>
      <c r="C213" s="211"/>
      <c r="D213" s="211"/>
      <c r="E213" s="211"/>
      <c r="F213" s="200">
        <v>20.92</v>
      </c>
      <c r="G213" s="231" t="s">
        <v>621</v>
      </c>
      <c r="H213" s="211"/>
    </row>
    <row r="214" spans="1:8">
      <c r="A214" s="235" t="s">
        <v>740</v>
      </c>
      <c r="B214" s="225" t="s">
        <v>741</v>
      </c>
      <c r="C214" s="216">
        <v>12.1375</v>
      </c>
      <c r="D214" s="216">
        <v>53.852</v>
      </c>
      <c r="E214" s="216">
        <v>59.88</v>
      </c>
      <c r="F214" s="200">
        <v>13.27</v>
      </c>
      <c r="G214" s="231" t="s">
        <v>632</v>
      </c>
      <c r="H214" s="216">
        <f>C214+D214-E214</f>
        <v>6.10949999999999</v>
      </c>
    </row>
    <row r="215" spans="1:8">
      <c r="A215" s="235"/>
      <c r="B215" s="225"/>
      <c r="C215" s="216"/>
      <c r="D215" s="216"/>
      <c r="E215" s="216"/>
      <c r="F215" s="200">
        <v>4.88</v>
      </c>
      <c r="G215" s="231" t="s">
        <v>742</v>
      </c>
      <c r="H215" s="216"/>
    </row>
    <row r="216" spans="1:8">
      <c r="A216" s="235"/>
      <c r="B216" s="225"/>
      <c r="C216" s="216"/>
      <c r="D216" s="216"/>
      <c r="E216" s="216"/>
      <c r="F216" s="200">
        <v>11.53</v>
      </c>
      <c r="G216" s="231" t="s">
        <v>389</v>
      </c>
      <c r="H216" s="216"/>
    </row>
    <row r="217" spans="1:8">
      <c r="A217" s="235"/>
      <c r="B217" s="225"/>
      <c r="C217" s="216"/>
      <c r="D217" s="216"/>
      <c r="E217" s="216"/>
      <c r="F217" s="200">
        <v>21.83</v>
      </c>
      <c r="G217" s="231" t="s">
        <v>237</v>
      </c>
      <c r="H217" s="216"/>
    </row>
    <row r="218" spans="1:8">
      <c r="A218" s="236"/>
      <c r="B218" s="227"/>
      <c r="C218" s="211"/>
      <c r="D218" s="211"/>
      <c r="E218" s="211"/>
      <c r="F218" s="200">
        <v>8.37</v>
      </c>
      <c r="G218" s="201" t="s">
        <v>621</v>
      </c>
      <c r="H218" s="211"/>
    </row>
    <row r="219" spans="1:8">
      <c r="A219" s="217" t="s">
        <v>471</v>
      </c>
      <c r="B219" s="220" t="s">
        <v>472</v>
      </c>
      <c r="C219" s="200">
        <v>0</v>
      </c>
      <c r="D219" s="200">
        <v>0</v>
      </c>
      <c r="E219" s="200">
        <v>0</v>
      </c>
      <c r="F219" s="200">
        <v>0</v>
      </c>
      <c r="G219" s="201" t="s">
        <v>248</v>
      </c>
      <c r="H219" s="200">
        <f t="shared" ref="H219:H225" si="17">C219+D219-E219</f>
        <v>0</v>
      </c>
    </row>
    <row r="220" spans="1:8">
      <c r="A220" s="217" t="s">
        <v>473</v>
      </c>
      <c r="B220" s="220" t="s">
        <v>474</v>
      </c>
      <c r="C220" s="200">
        <v>0</v>
      </c>
      <c r="D220" s="200">
        <v>0</v>
      </c>
      <c r="E220" s="200">
        <v>0</v>
      </c>
      <c r="F220" s="200">
        <v>0</v>
      </c>
      <c r="G220" s="201" t="s">
        <v>248</v>
      </c>
      <c r="H220" s="200">
        <f t="shared" si="17"/>
        <v>0</v>
      </c>
    </row>
    <row r="221" spans="1:8">
      <c r="A221" s="217" t="s">
        <v>475</v>
      </c>
      <c r="B221" s="220" t="s">
        <v>476</v>
      </c>
      <c r="C221" s="200">
        <v>0</v>
      </c>
      <c r="D221" s="200">
        <v>0</v>
      </c>
      <c r="E221" s="200">
        <v>0</v>
      </c>
      <c r="F221" s="200">
        <v>0</v>
      </c>
      <c r="G221" s="201" t="s">
        <v>248</v>
      </c>
      <c r="H221" s="200">
        <f t="shared" si="17"/>
        <v>0</v>
      </c>
    </row>
    <row r="222" spans="1:8">
      <c r="A222" s="217" t="s">
        <v>477</v>
      </c>
      <c r="B222" s="220" t="s">
        <v>478</v>
      </c>
      <c r="C222" s="200">
        <v>0</v>
      </c>
      <c r="D222" s="200">
        <v>0</v>
      </c>
      <c r="E222" s="200">
        <v>0</v>
      </c>
      <c r="F222" s="200">
        <v>0</v>
      </c>
      <c r="G222" s="201" t="s">
        <v>248</v>
      </c>
      <c r="H222" s="200">
        <f t="shared" si="17"/>
        <v>0</v>
      </c>
    </row>
    <row r="223" ht="24" spans="1:8">
      <c r="A223" s="217" t="s">
        <v>480</v>
      </c>
      <c r="B223" s="220" t="s">
        <v>481</v>
      </c>
      <c r="C223" s="200">
        <v>0</v>
      </c>
      <c r="D223" s="200">
        <v>0</v>
      </c>
      <c r="E223" s="200">
        <v>0</v>
      </c>
      <c r="F223" s="200">
        <v>0</v>
      </c>
      <c r="G223" s="201" t="s">
        <v>248</v>
      </c>
      <c r="H223" s="200">
        <f t="shared" si="17"/>
        <v>0</v>
      </c>
    </row>
    <row r="224" ht="24" spans="1:8">
      <c r="A224" s="231" t="s">
        <v>482</v>
      </c>
      <c r="B224" s="220" t="s">
        <v>483</v>
      </c>
      <c r="C224" s="200">
        <v>2.3925</v>
      </c>
      <c r="D224" s="200">
        <v>48.061</v>
      </c>
      <c r="E224" s="200">
        <v>37.37</v>
      </c>
      <c r="F224" s="200">
        <v>37.37</v>
      </c>
      <c r="G224" s="201" t="s">
        <v>632</v>
      </c>
      <c r="H224" s="200">
        <f t="shared" si="17"/>
        <v>13.0835</v>
      </c>
    </row>
    <row r="225" spans="1:8">
      <c r="A225" s="231" t="s">
        <v>484</v>
      </c>
      <c r="B225" s="220" t="s">
        <v>485</v>
      </c>
      <c r="C225" s="200">
        <v>3.251</v>
      </c>
      <c r="D225" s="200">
        <v>53.1575</v>
      </c>
      <c r="E225" s="200">
        <v>54.28</v>
      </c>
      <c r="F225" s="200">
        <v>46.77</v>
      </c>
      <c r="G225" s="231" t="s">
        <v>632</v>
      </c>
      <c r="H225" s="200">
        <f t="shared" si="17"/>
        <v>2.1285</v>
      </c>
    </row>
    <row r="226" spans="1:8">
      <c r="A226" s="231"/>
      <c r="B226" s="220"/>
      <c r="C226" s="200"/>
      <c r="D226" s="200"/>
      <c r="E226" s="200"/>
      <c r="F226" s="200">
        <v>7.51</v>
      </c>
      <c r="G226" s="231" t="s">
        <v>330</v>
      </c>
      <c r="H226" s="200"/>
    </row>
    <row r="227" ht="24" spans="1:8">
      <c r="A227" s="231" t="s">
        <v>486</v>
      </c>
      <c r="B227" s="220" t="s">
        <v>487</v>
      </c>
      <c r="C227" s="200">
        <v>0</v>
      </c>
      <c r="D227" s="200">
        <v>0</v>
      </c>
      <c r="E227" s="200">
        <v>0</v>
      </c>
      <c r="F227" s="200">
        <v>0</v>
      </c>
      <c r="G227" s="201" t="s">
        <v>248</v>
      </c>
      <c r="H227" s="200">
        <f t="shared" ref="H227:H230" si="18">C227+D227-E227</f>
        <v>0</v>
      </c>
    </row>
    <row r="228" ht="24" spans="1:8">
      <c r="A228" s="231" t="s">
        <v>488</v>
      </c>
      <c r="B228" s="220" t="s">
        <v>489</v>
      </c>
      <c r="C228" s="200">
        <v>0</v>
      </c>
      <c r="D228" s="200">
        <v>0</v>
      </c>
      <c r="E228" s="200">
        <v>0</v>
      </c>
      <c r="F228" s="200">
        <v>0</v>
      </c>
      <c r="G228" s="201" t="s">
        <v>248</v>
      </c>
      <c r="H228" s="200">
        <f t="shared" si="18"/>
        <v>0</v>
      </c>
    </row>
    <row r="229" spans="1:8">
      <c r="A229" s="231" t="s">
        <v>490</v>
      </c>
      <c r="B229" s="220" t="s">
        <v>491</v>
      </c>
      <c r="C229" s="200">
        <v>0</v>
      </c>
      <c r="D229" s="200">
        <v>0</v>
      </c>
      <c r="E229" s="200">
        <v>0</v>
      </c>
      <c r="F229" s="200">
        <v>0</v>
      </c>
      <c r="G229" s="201" t="s">
        <v>248</v>
      </c>
      <c r="H229" s="200">
        <f t="shared" si="18"/>
        <v>0</v>
      </c>
    </row>
    <row r="230" spans="1:8">
      <c r="A230" s="238" t="s">
        <v>492</v>
      </c>
      <c r="B230" s="223" t="s">
        <v>493</v>
      </c>
      <c r="C230" s="206">
        <v>9.2515</v>
      </c>
      <c r="D230" s="206">
        <v>40.913</v>
      </c>
      <c r="E230" s="206">
        <v>46.7</v>
      </c>
      <c r="F230" s="200">
        <v>20.24</v>
      </c>
      <c r="G230" s="201" t="s">
        <v>742</v>
      </c>
      <c r="H230" s="206">
        <f t="shared" si="18"/>
        <v>3.46449999999999</v>
      </c>
    </row>
    <row r="231" spans="1:8">
      <c r="A231" s="239"/>
      <c r="B231" s="225"/>
      <c r="C231" s="216"/>
      <c r="D231" s="216"/>
      <c r="E231" s="216"/>
      <c r="F231" s="200">
        <v>15.58</v>
      </c>
      <c r="G231" s="201" t="s">
        <v>624</v>
      </c>
      <c r="H231" s="216"/>
    </row>
    <row r="232" spans="1:8">
      <c r="A232" s="240"/>
      <c r="B232" s="227"/>
      <c r="C232" s="211"/>
      <c r="D232" s="211"/>
      <c r="E232" s="211"/>
      <c r="F232" s="200">
        <v>10.88</v>
      </c>
      <c r="G232" s="201" t="s">
        <v>621</v>
      </c>
      <c r="H232" s="211"/>
    </row>
    <row r="233" spans="1:8">
      <c r="A233" s="231" t="s">
        <v>494</v>
      </c>
      <c r="B233" s="220" t="s">
        <v>495</v>
      </c>
      <c r="C233" s="200">
        <v>4.7125</v>
      </c>
      <c r="D233" s="200">
        <v>73.005</v>
      </c>
      <c r="E233" s="200">
        <v>74.6</v>
      </c>
      <c r="F233" s="200">
        <v>50.59</v>
      </c>
      <c r="G233" s="231" t="s">
        <v>330</v>
      </c>
      <c r="H233" s="200">
        <f t="shared" ref="H233:H240" si="19">C233+D233-E233</f>
        <v>3.11749999999999</v>
      </c>
    </row>
    <row r="234" spans="1:8">
      <c r="A234" s="231"/>
      <c r="B234" s="220"/>
      <c r="C234" s="200"/>
      <c r="D234" s="200"/>
      <c r="E234" s="200"/>
      <c r="F234" s="200">
        <v>24.01</v>
      </c>
      <c r="G234" s="231" t="s">
        <v>742</v>
      </c>
      <c r="H234" s="200"/>
    </row>
    <row r="235" ht="24" spans="1:8">
      <c r="A235" s="231" t="s">
        <v>496</v>
      </c>
      <c r="B235" s="220" t="s">
        <v>497</v>
      </c>
      <c r="C235" s="200">
        <v>2.572</v>
      </c>
      <c r="D235" s="200">
        <v>10.048</v>
      </c>
      <c r="E235" s="200">
        <v>12.62</v>
      </c>
      <c r="F235" s="200">
        <v>12.62</v>
      </c>
      <c r="G235" s="231" t="s">
        <v>624</v>
      </c>
      <c r="H235" s="200">
        <f t="shared" si="19"/>
        <v>0</v>
      </c>
    </row>
    <row r="236" ht="24" spans="1:8">
      <c r="A236" s="231" t="s">
        <v>498</v>
      </c>
      <c r="B236" s="220" t="s">
        <v>499</v>
      </c>
      <c r="C236" s="200">
        <v>2.0365</v>
      </c>
      <c r="D236" s="200">
        <v>11.4535</v>
      </c>
      <c r="E236" s="200">
        <v>13.49</v>
      </c>
      <c r="F236" s="200">
        <v>13.49</v>
      </c>
      <c r="G236" s="231" t="s">
        <v>237</v>
      </c>
      <c r="H236" s="200">
        <f t="shared" si="19"/>
        <v>0</v>
      </c>
    </row>
    <row r="237" ht="24" spans="1:8">
      <c r="A237" s="231" t="s">
        <v>500</v>
      </c>
      <c r="B237" s="241" t="s">
        <v>501</v>
      </c>
      <c r="C237" s="200">
        <v>0</v>
      </c>
      <c r="D237" s="200">
        <v>0</v>
      </c>
      <c r="E237" s="200">
        <v>0</v>
      </c>
      <c r="F237" s="200">
        <v>0</v>
      </c>
      <c r="G237" s="201" t="s">
        <v>248</v>
      </c>
      <c r="H237" s="200">
        <f t="shared" si="19"/>
        <v>0</v>
      </c>
    </row>
    <row r="238" ht="24" spans="1:8">
      <c r="A238" s="231" t="s">
        <v>502</v>
      </c>
      <c r="B238" s="241" t="s">
        <v>503</v>
      </c>
      <c r="C238" s="200">
        <v>0</v>
      </c>
      <c r="D238" s="200">
        <v>0</v>
      </c>
      <c r="E238" s="200">
        <v>0</v>
      </c>
      <c r="F238" s="200">
        <v>0</v>
      </c>
      <c r="G238" s="201" t="s">
        <v>248</v>
      </c>
      <c r="H238" s="200">
        <f t="shared" si="19"/>
        <v>0</v>
      </c>
    </row>
    <row r="239" spans="1:8">
      <c r="A239" s="231" t="s">
        <v>743</v>
      </c>
      <c r="B239" s="241" t="s">
        <v>744</v>
      </c>
      <c r="C239" s="200">
        <v>5.8265</v>
      </c>
      <c r="D239" s="200">
        <v>3.1655</v>
      </c>
      <c r="E239" s="200">
        <v>8.992</v>
      </c>
      <c r="F239" s="200">
        <v>8.992</v>
      </c>
      <c r="G239" s="201" t="s">
        <v>271</v>
      </c>
      <c r="H239" s="200">
        <f t="shared" si="19"/>
        <v>0</v>
      </c>
    </row>
    <row r="240" spans="1:8">
      <c r="A240" s="228" t="s">
        <v>504</v>
      </c>
      <c r="B240" s="223" t="s">
        <v>505</v>
      </c>
      <c r="C240" s="206">
        <v>0.2285</v>
      </c>
      <c r="D240" s="206">
        <v>9.9875</v>
      </c>
      <c r="E240" s="206">
        <v>8.81</v>
      </c>
      <c r="F240" s="200">
        <v>0.011</v>
      </c>
      <c r="G240" s="201" t="s">
        <v>438</v>
      </c>
      <c r="H240" s="206">
        <f t="shared" si="19"/>
        <v>1.406</v>
      </c>
    </row>
    <row r="241" spans="1:8">
      <c r="A241" s="230"/>
      <c r="B241" s="225"/>
      <c r="C241" s="216"/>
      <c r="D241" s="216"/>
      <c r="E241" s="216"/>
      <c r="F241" s="200">
        <v>6.8</v>
      </c>
      <c r="G241" s="201" t="s">
        <v>621</v>
      </c>
      <c r="H241" s="216"/>
    </row>
    <row r="242" spans="1:8">
      <c r="A242" s="229"/>
      <c r="B242" s="227"/>
      <c r="C242" s="211"/>
      <c r="D242" s="211"/>
      <c r="E242" s="211"/>
      <c r="F242" s="200">
        <v>1.999</v>
      </c>
      <c r="G242" s="201" t="s">
        <v>271</v>
      </c>
      <c r="H242" s="211"/>
    </row>
    <row r="243" spans="1:8">
      <c r="A243" s="202" t="s">
        <v>506</v>
      </c>
      <c r="B243" s="223" t="s">
        <v>507</v>
      </c>
      <c r="C243" s="206">
        <v>0</v>
      </c>
      <c r="D243" s="206">
        <v>3.6855</v>
      </c>
      <c r="E243" s="206">
        <v>3.092</v>
      </c>
      <c r="F243" s="200">
        <v>2.22</v>
      </c>
      <c r="G243" s="201" t="s">
        <v>621</v>
      </c>
      <c r="H243" s="206">
        <f t="shared" ref="H243:H272" si="20">C243+D243-E243</f>
        <v>0.5935</v>
      </c>
    </row>
    <row r="244" spans="1:8">
      <c r="A244" s="207"/>
      <c r="B244" s="227"/>
      <c r="C244" s="211"/>
      <c r="D244" s="211"/>
      <c r="E244" s="211"/>
      <c r="F244" s="200">
        <v>0.872</v>
      </c>
      <c r="G244" s="201" t="s">
        <v>271</v>
      </c>
      <c r="H244" s="211"/>
    </row>
    <row r="245" spans="1:8">
      <c r="A245" s="196" t="s">
        <v>745</v>
      </c>
      <c r="B245" s="220" t="s">
        <v>746</v>
      </c>
      <c r="C245" s="200">
        <v>0</v>
      </c>
      <c r="D245" s="200">
        <v>1.776</v>
      </c>
      <c r="E245" s="200">
        <v>0.3895</v>
      </c>
      <c r="F245" s="200">
        <v>0.3895</v>
      </c>
      <c r="G245" s="201" t="s">
        <v>271</v>
      </c>
      <c r="H245" s="200">
        <f t="shared" si="20"/>
        <v>1.3865</v>
      </c>
    </row>
    <row r="246" spans="1:8">
      <c r="A246" s="217" t="s">
        <v>508</v>
      </c>
      <c r="B246" s="220" t="s">
        <v>509</v>
      </c>
      <c r="C246" s="200">
        <v>0</v>
      </c>
      <c r="D246" s="242">
        <v>0</v>
      </c>
      <c r="E246" s="242">
        <v>0</v>
      </c>
      <c r="F246" s="200">
        <v>0</v>
      </c>
      <c r="G246" s="231" t="s">
        <v>248</v>
      </c>
      <c r="H246" s="200">
        <f t="shared" si="20"/>
        <v>0</v>
      </c>
    </row>
    <row r="247" spans="1:8">
      <c r="A247" s="217" t="s">
        <v>747</v>
      </c>
      <c r="B247" s="220" t="s">
        <v>748</v>
      </c>
      <c r="C247" s="200">
        <v>9.6755</v>
      </c>
      <c r="D247" s="242">
        <v>40.978</v>
      </c>
      <c r="E247" s="242">
        <v>47.8</v>
      </c>
      <c r="F247" s="200">
        <v>47.8</v>
      </c>
      <c r="G247" s="201" t="s">
        <v>516</v>
      </c>
      <c r="H247" s="200">
        <f t="shared" si="20"/>
        <v>2.8535</v>
      </c>
    </row>
    <row r="248" spans="1:8">
      <c r="A248" s="217" t="s">
        <v>510</v>
      </c>
      <c r="B248" s="220" t="s">
        <v>511</v>
      </c>
      <c r="C248" s="200">
        <v>0</v>
      </c>
      <c r="D248" s="200">
        <v>0</v>
      </c>
      <c r="E248" s="200">
        <v>0</v>
      </c>
      <c r="F248" s="200">
        <v>0</v>
      </c>
      <c r="G248" s="231" t="s">
        <v>248</v>
      </c>
      <c r="H248" s="200">
        <f t="shared" si="20"/>
        <v>0</v>
      </c>
    </row>
    <row r="249" spans="1:8">
      <c r="A249" s="217" t="s">
        <v>749</v>
      </c>
      <c r="B249" s="220" t="s">
        <v>750</v>
      </c>
      <c r="C249" s="200">
        <v>0.5045</v>
      </c>
      <c r="D249" s="200">
        <v>1.804</v>
      </c>
      <c r="E249" s="200">
        <v>2.04</v>
      </c>
      <c r="F249" s="200">
        <v>2.04</v>
      </c>
      <c r="G249" s="201" t="s">
        <v>516</v>
      </c>
      <c r="H249" s="200">
        <f t="shared" si="20"/>
        <v>0.2685</v>
      </c>
    </row>
    <row r="250" spans="1:8">
      <c r="A250" s="217" t="s">
        <v>512</v>
      </c>
      <c r="B250" s="220" t="s">
        <v>513</v>
      </c>
      <c r="C250" s="200">
        <v>0</v>
      </c>
      <c r="D250" s="200">
        <v>0</v>
      </c>
      <c r="E250" s="200">
        <v>0</v>
      </c>
      <c r="F250" s="200">
        <v>0</v>
      </c>
      <c r="G250" s="231" t="s">
        <v>248</v>
      </c>
      <c r="H250" s="200">
        <f t="shared" si="20"/>
        <v>0</v>
      </c>
    </row>
    <row r="251" spans="1:8">
      <c r="A251" s="217" t="s">
        <v>514</v>
      </c>
      <c r="B251" s="220" t="s">
        <v>515</v>
      </c>
      <c r="C251" s="200">
        <v>0</v>
      </c>
      <c r="D251" s="200">
        <v>0</v>
      </c>
      <c r="E251" s="200">
        <v>0</v>
      </c>
      <c r="F251" s="200">
        <v>0</v>
      </c>
      <c r="G251" s="201" t="s">
        <v>248</v>
      </c>
      <c r="H251" s="200">
        <f t="shared" si="20"/>
        <v>0</v>
      </c>
    </row>
    <row r="252" spans="1:8">
      <c r="A252" s="217" t="s">
        <v>517</v>
      </c>
      <c r="B252" s="220" t="s">
        <v>518</v>
      </c>
      <c r="C252" s="200">
        <v>0</v>
      </c>
      <c r="D252" s="200">
        <v>0</v>
      </c>
      <c r="E252" s="200">
        <v>0</v>
      </c>
      <c r="F252" s="200">
        <v>0</v>
      </c>
      <c r="G252" s="201" t="s">
        <v>248</v>
      </c>
      <c r="H252" s="200">
        <f t="shared" si="20"/>
        <v>0</v>
      </c>
    </row>
    <row r="253" spans="1:8">
      <c r="A253" s="217" t="s">
        <v>519</v>
      </c>
      <c r="B253" s="220" t="s">
        <v>520</v>
      </c>
      <c r="C253" s="200">
        <v>0</v>
      </c>
      <c r="D253" s="200">
        <v>0</v>
      </c>
      <c r="E253" s="200">
        <v>0</v>
      </c>
      <c r="F253" s="200">
        <v>0</v>
      </c>
      <c r="G253" s="201" t="s">
        <v>248</v>
      </c>
      <c r="H253" s="200">
        <f t="shared" si="20"/>
        <v>0</v>
      </c>
    </row>
    <row r="254" spans="1:8">
      <c r="A254" s="217" t="s">
        <v>521</v>
      </c>
      <c r="B254" s="220" t="s">
        <v>522</v>
      </c>
      <c r="C254" s="200">
        <v>11.5325</v>
      </c>
      <c r="D254" s="200">
        <v>39.5325</v>
      </c>
      <c r="E254" s="200">
        <v>48.03</v>
      </c>
      <c r="F254" s="200">
        <v>48.03</v>
      </c>
      <c r="G254" s="201" t="s">
        <v>516</v>
      </c>
      <c r="H254" s="200">
        <f t="shared" si="20"/>
        <v>3.03499999999998</v>
      </c>
    </row>
    <row r="255" spans="1:8">
      <c r="A255" s="217" t="s">
        <v>523</v>
      </c>
      <c r="B255" s="220" t="s">
        <v>524</v>
      </c>
      <c r="C255" s="200">
        <v>0</v>
      </c>
      <c r="D255" s="200">
        <v>0</v>
      </c>
      <c r="E255" s="200">
        <v>0</v>
      </c>
      <c r="F255" s="200">
        <v>0</v>
      </c>
      <c r="G255" s="201" t="s">
        <v>248</v>
      </c>
      <c r="H255" s="200">
        <f t="shared" si="20"/>
        <v>0</v>
      </c>
    </row>
    <row r="256" spans="1:8">
      <c r="A256" s="217" t="s">
        <v>525</v>
      </c>
      <c r="B256" s="220" t="s">
        <v>526</v>
      </c>
      <c r="C256" s="200">
        <v>3.0875</v>
      </c>
      <c r="D256" s="200">
        <v>8.7635</v>
      </c>
      <c r="E256" s="200">
        <v>9.63</v>
      </c>
      <c r="F256" s="200">
        <v>9.63</v>
      </c>
      <c r="G256" s="201" t="s">
        <v>516</v>
      </c>
      <c r="H256" s="200">
        <f t="shared" si="20"/>
        <v>2.221</v>
      </c>
    </row>
    <row r="257" spans="1:8">
      <c r="A257" s="217" t="s">
        <v>527</v>
      </c>
      <c r="B257" s="220" t="s">
        <v>528</v>
      </c>
      <c r="C257" s="200">
        <v>0</v>
      </c>
      <c r="D257" s="200">
        <v>0</v>
      </c>
      <c r="E257" s="200">
        <v>0</v>
      </c>
      <c r="F257" s="200">
        <v>0</v>
      </c>
      <c r="G257" s="201" t="s">
        <v>248</v>
      </c>
      <c r="H257" s="200">
        <f t="shared" si="20"/>
        <v>0</v>
      </c>
    </row>
    <row r="258" ht="24" spans="1:8">
      <c r="A258" s="217" t="s">
        <v>529</v>
      </c>
      <c r="B258" s="220" t="s">
        <v>530</v>
      </c>
      <c r="C258" s="200">
        <v>1.683</v>
      </c>
      <c r="D258" s="200">
        <v>6.9365</v>
      </c>
      <c r="E258" s="200">
        <v>8.193</v>
      </c>
      <c r="F258" s="200">
        <v>8.193</v>
      </c>
      <c r="G258" s="201" t="s">
        <v>516</v>
      </c>
      <c r="H258" s="200">
        <f t="shared" si="20"/>
        <v>0.426500000000001</v>
      </c>
    </row>
    <row r="259" ht="24" spans="1:8">
      <c r="A259" s="217" t="s">
        <v>531</v>
      </c>
      <c r="B259" s="220" t="s">
        <v>532</v>
      </c>
      <c r="C259" s="200">
        <v>0.1955</v>
      </c>
      <c r="D259" s="200">
        <v>0.7675</v>
      </c>
      <c r="E259" s="200">
        <v>0</v>
      </c>
      <c r="F259" s="200">
        <v>0</v>
      </c>
      <c r="G259" s="201" t="s">
        <v>232</v>
      </c>
      <c r="H259" s="200">
        <f t="shared" si="20"/>
        <v>0.963</v>
      </c>
    </row>
    <row r="260" ht="24" spans="1:8">
      <c r="A260" s="217" t="s">
        <v>533</v>
      </c>
      <c r="B260" s="220" t="s">
        <v>534</v>
      </c>
      <c r="C260" s="200">
        <v>0</v>
      </c>
      <c r="D260" s="200">
        <v>0</v>
      </c>
      <c r="E260" s="200">
        <v>0</v>
      </c>
      <c r="F260" s="200">
        <v>0</v>
      </c>
      <c r="G260" s="201" t="s">
        <v>248</v>
      </c>
      <c r="H260" s="200">
        <f t="shared" si="20"/>
        <v>0</v>
      </c>
    </row>
    <row r="261" ht="24" spans="1:8">
      <c r="A261" s="217" t="s">
        <v>535</v>
      </c>
      <c r="B261" s="220" t="s">
        <v>536</v>
      </c>
      <c r="C261" s="200">
        <v>0</v>
      </c>
      <c r="D261" s="200">
        <v>0</v>
      </c>
      <c r="E261" s="200">
        <v>0</v>
      </c>
      <c r="F261" s="200">
        <v>0</v>
      </c>
      <c r="G261" s="201" t="s">
        <v>248</v>
      </c>
      <c r="H261" s="200">
        <f t="shared" si="20"/>
        <v>0</v>
      </c>
    </row>
    <row r="262" spans="1:8">
      <c r="A262" s="217" t="s">
        <v>751</v>
      </c>
      <c r="B262" s="220" t="s">
        <v>752</v>
      </c>
      <c r="C262" s="200">
        <v>3.7375</v>
      </c>
      <c r="D262" s="200">
        <v>15.0105</v>
      </c>
      <c r="E262" s="200">
        <v>15.86</v>
      </c>
      <c r="F262" s="200">
        <v>15.86</v>
      </c>
      <c r="G262" s="231" t="s">
        <v>330</v>
      </c>
      <c r="H262" s="200">
        <f t="shared" si="20"/>
        <v>2.888</v>
      </c>
    </row>
    <row r="263" spans="1:8">
      <c r="A263" s="217" t="s">
        <v>753</v>
      </c>
      <c r="B263" s="220" t="s">
        <v>754</v>
      </c>
      <c r="C263" s="200">
        <v>0</v>
      </c>
      <c r="D263" s="200">
        <v>0.5605</v>
      </c>
      <c r="E263" s="200">
        <v>0</v>
      </c>
      <c r="F263" s="200">
        <v>0</v>
      </c>
      <c r="G263" s="201" t="s">
        <v>232</v>
      </c>
      <c r="H263" s="200">
        <f t="shared" si="20"/>
        <v>0.5605</v>
      </c>
    </row>
    <row r="264" spans="1:8">
      <c r="A264" s="217" t="s">
        <v>537</v>
      </c>
      <c r="B264" s="220" t="s">
        <v>538</v>
      </c>
      <c r="C264" s="200">
        <v>0</v>
      </c>
      <c r="D264" s="200">
        <v>0</v>
      </c>
      <c r="E264" s="200">
        <v>0</v>
      </c>
      <c r="F264" s="200">
        <v>0</v>
      </c>
      <c r="G264" s="201" t="s">
        <v>248</v>
      </c>
      <c r="H264" s="200">
        <f t="shared" si="20"/>
        <v>0</v>
      </c>
    </row>
    <row r="265" spans="1:8">
      <c r="A265" s="217" t="s">
        <v>755</v>
      </c>
      <c r="B265" s="220" t="s">
        <v>756</v>
      </c>
      <c r="C265" s="200">
        <v>0.2295</v>
      </c>
      <c r="D265" s="200">
        <v>0.964</v>
      </c>
      <c r="E265" s="200">
        <v>0</v>
      </c>
      <c r="F265" s="200">
        <v>0</v>
      </c>
      <c r="G265" s="231" t="s">
        <v>232</v>
      </c>
      <c r="H265" s="200">
        <f t="shared" si="20"/>
        <v>1.1935</v>
      </c>
    </row>
    <row r="266" spans="1:8">
      <c r="A266" s="228" t="s">
        <v>539</v>
      </c>
      <c r="B266" s="223" t="s">
        <v>540</v>
      </c>
      <c r="C266" s="206">
        <v>0</v>
      </c>
      <c r="D266" s="206">
        <v>0</v>
      </c>
      <c r="E266" s="206">
        <v>0</v>
      </c>
      <c r="F266" s="200">
        <v>0</v>
      </c>
      <c r="G266" s="201" t="s">
        <v>248</v>
      </c>
      <c r="H266" s="206">
        <f t="shared" si="20"/>
        <v>0</v>
      </c>
    </row>
    <row r="267" spans="1:8">
      <c r="A267" s="217" t="s">
        <v>541</v>
      </c>
      <c r="B267" s="220" t="s">
        <v>542</v>
      </c>
      <c r="C267" s="200">
        <v>0</v>
      </c>
      <c r="D267" s="200">
        <v>0</v>
      </c>
      <c r="E267" s="200">
        <v>0</v>
      </c>
      <c r="F267" s="200">
        <v>0</v>
      </c>
      <c r="G267" s="201" t="s">
        <v>248</v>
      </c>
      <c r="H267" s="200">
        <f t="shared" si="20"/>
        <v>0</v>
      </c>
    </row>
    <row r="268" spans="1:8">
      <c r="A268" s="217" t="s">
        <v>543</v>
      </c>
      <c r="B268" s="220" t="s">
        <v>544</v>
      </c>
      <c r="C268" s="200">
        <v>0</v>
      </c>
      <c r="D268" s="200">
        <v>0</v>
      </c>
      <c r="E268" s="200">
        <v>0</v>
      </c>
      <c r="F268" s="200">
        <v>0</v>
      </c>
      <c r="G268" s="201" t="s">
        <v>248</v>
      </c>
      <c r="H268" s="200">
        <f t="shared" si="20"/>
        <v>0</v>
      </c>
    </row>
    <row r="269" spans="1:8">
      <c r="A269" s="217" t="s">
        <v>545</v>
      </c>
      <c r="B269" s="220" t="s">
        <v>546</v>
      </c>
      <c r="C269" s="200">
        <v>0</v>
      </c>
      <c r="D269" s="200">
        <v>0</v>
      </c>
      <c r="E269" s="200">
        <v>0</v>
      </c>
      <c r="F269" s="200">
        <v>0</v>
      </c>
      <c r="G269" s="201" t="s">
        <v>248</v>
      </c>
      <c r="H269" s="200">
        <f t="shared" si="20"/>
        <v>0</v>
      </c>
    </row>
    <row r="270" spans="1:8">
      <c r="A270" s="217" t="s">
        <v>547</v>
      </c>
      <c r="B270" s="220" t="s">
        <v>548</v>
      </c>
      <c r="C270" s="200">
        <v>0</v>
      </c>
      <c r="D270" s="200">
        <v>0</v>
      </c>
      <c r="E270" s="200">
        <v>0</v>
      </c>
      <c r="F270" s="200">
        <v>0</v>
      </c>
      <c r="G270" s="201" t="s">
        <v>248</v>
      </c>
      <c r="H270" s="200">
        <f t="shared" si="20"/>
        <v>0</v>
      </c>
    </row>
    <row r="271" spans="1:8">
      <c r="A271" s="217" t="s">
        <v>549</v>
      </c>
      <c r="B271" s="220" t="s">
        <v>550</v>
      </c>
      <c r="C271" s="200">
        <v>0</v>
      </c>
      <c r="D271" s="200">
        <v>0</v>
      </c>
      <c r="E271" s="200">
        <v>0</v>
      </c>
      <c r="F271" s="200">
        <v>0</v>
      </c>
      <c r="G271" s="201" t="s">
        <v>248</v>
      </c>
      <c r="H271" s="200">
        <f t="shared" si="20"/>
        <v>0</v>
      </c>
    </row>
    <row r="272" spans="1:8">
      <c r="A272" s="228" t="s">
        <v>757</v>
      </c>
      <c r="B272" s="223" t="s">
        <v>758</v>
      </c>
      <c r="C272" s="206">
        <v>0.465</v>
      </c>
      <c r="D272" s="206">
        <v>52.8195</v>
      </c>
      <c r="E272" s="206">
        <v>50.439</v>
      </c>
      <c r="F272" s="200">
        <v>30.51</v>
      </c>
      <c r="G272" s="201" t="s">
        <v>245</v>
      </c>
      <c r="H272" s="206">
        <f t="shared" si="20"/>
        <v>2.84549999999999</v>
      </c>
    </row>
    <row r="273" spans="1:8">
      <c r="A273" s="229"/>
      <c r="B273" s="227"/>
      <c r="C273" s="211"/>
      <c r="D273" s="211"/>
      <c r="E273" s="211"/>
      <c r="F273" s="200">
        <v>19.929</v>
      </c>
      <c r="G273" s="201" t="s">
        <v>271</v>
      </c>
      <c r="H273" s="211"/>
    </row>
    <row r="274" spans="1:8">
      <c r="A274" s="228" t="s">
        <v>759</v>
      </c>
      <c r="B274" s="223" t="s">
        <v>760</v>
      </c>
      <c r="C274" s="206">
        <v>12.326</v>
      </c>
      <c r="D274" s="206">
        <v>107.619</v>
      </c>
      <c r="E274" s="206">
        <v>115.8285</v>
      </c>
      <c r="F274" s="200">
        <v>95.98</v>
      </c>
      <c r="G274" s="201" t="s">
        <v>245</v>
      </c>
      <c r="H274" s="206">
        <f t="shared" ref="H274:H279" si="21">C274+D274-E274</f>
        <v>4.11649999999999</v>
      </c>
    </row>
    <row r="275" spans="1:8">
      <c r="A275" s="229"/>
      <c r="B275" s="227"/>
      <c r="C275" s="211"/>
      <c r="D275" s="211"/>
      <c r="E275" s="211"/>
      <c r="F275" s="200">
        <v>19.8485</v>
      </c>
      <c r="G275" s="201" t="s">
        <v>271</v>
      </c>
      <c r="H275" s="211"/>
    </row>
    <row r="276" spans="1:8">
      <c r="A276" s="217" t="s">
        <v>761</v>
      </c>
      <c r="B276" s="220" t="s">
        <v>762</v>
      </c>
      <c r="C276" s="200">
        <v>1.1105</v>
      </c>
      <c r="D276" s="200">
        <v>3.6045</v>
      </c>
      <c r="E276" s="200">
        <v>4.54</v>
      </c>
      <c r="F276" s="200">
        <v>4.54</v>
      </c>
      <c r="G276" s="231" t="s">
        <v>330</v>
      </c>
      <c r="H276" s="200">
        <f t="shared" si="21"/>
        <v>0.175</v>
      </c>
    </row>
    <row r="277" spans="1:8">
      <c r="A277" s="217" t="s">
        <v>763</v>
      </c>
      <c r="B277" s="220" t="s">
        <v>764</v>
      </c>
      <c r="C277" s="200">
        <v>0.0845</v>
      </c>
      <c r="D277" s="200">
        <v>0.253</v>
      </c>
      <c r="E277" s="200">
        <v>0</v>
      </c>
      <c r="F277" s="200">
        <v>0</v>
      </c>
      <c r="G277" s="231" t="s">
        <v>232</v>
      </c>
      <c r="H277" s="200">
        <f t="shared" si="21"/>
        <v>0.3375</v>
      </c>
    </row>
    <row r="278" spans="1:8">
      <c r="A278" s="217" t="s">
        <v>765</v>
      </c>
      <c r="B278" s="220" t="s">
        <v>766</v>
      </c>
      <c r="C278" s="200">
        <v>0</v>
      </c>
      <c r="D278" s="200">
        <v>0</v>
      </c>
      <c r="E278" s="200">
        <v>0</v>
      </c>
      <c r="F278" s="200">
        <v>0</v>
      </c>
      <c r="G278" s="201" t="s">
        <v>248</v>
      </c>
      <c r="H278" s="200">
        <f t="shared" si="21"/>
        <v>0</v>
      </c>
    </row>
    <row r="279" spans="1:8">
      <c r="A279" s="228" t="s">
        <v>767</v>
      </c>
      <c r="B279" s="223" t="s">
        <v>768</v>
      </c>
      <c r="C279" s="206">
        <v>0.1955</v>
      </c>
      <c r="D279" s="206">
        <v>0.5575</v>
      </c>
      <c r="E279" s="206">
        <v>0.739</v>
      </c>
      <c r="F279" s="200">
        <v>0.009</v>
      </c>
      <c r="G279" s="201" t="s">
        <v>438</v>
      </c>
      <c r="H279" s="206">
        <f t="shared" si="21"/>
        <v>0.014</v>
      </c>
    </row>
    <row r="280" spans="1:8">
      <c r="A280" s="229"/>
      <c r="B280" s="227"/>
      <c r="C280" s="211"/>
      <c r="D280" s="211"/>
      <c r="E280" s="211"/>
      <c r="F280" s="200">
        <v>0.73</v>
      </c>
      <c r="G280" s="231" t="s">
        <v>237</v>
      </c>
      <c r="H280" s="211"/>
    </row>
    <row r="281" spans="1:8">
      <c r="A281" s="230" t="s">
        <v>769</v>
      </c>
      <c r="B281" s="225" t="s">
        <v>770</v>
      </c>
      <c r="C281" s="216">
        <v>0.2685</v>
      </c>
      <c r="D281" s="216">
        <v>0.493</v>
      </c>
      <c r="E281" s="216">
        <v>0.754</v>
      </c>
      <c r="F281" s="200">
        <v>0.024</v>
      </c>
      <c r="G281" s="201" t="s">
        <v>438</v>
      </c>
      <c r="H281" s="216">
        <f t="shared" ref="H281:H284" si="22">C281+D281-E281</f>
        <v>0.00750000000000006</v>
      </c>
    </row>
    <row r="282" spans="1:8">
      <c r="A282" s="229"/>
      <c r="B282" s="227"/>
      <c r="C282" s="211"/>
      <c r="D282" s="211"/>
      <c r="E282" s="211"/>
      <c r="F282" s="200">
        <v>0.73</v>
      </c>
      <c r="G282" s="231" t="s">
        <v>237</v>
      </c>
      <c r="H282" s="211"/>
    </row>
    <row r="283" spans="1:8">
      <c r="A283" s="217" t="s">
        <v>771</v>
      </c>
      <c r="B283" s="220" t="s">
        <v>772</v>
      </c>
      <c r="C283" s="200">
        <v>0</v>
      </c>
      <c r="D283" s="200">
        <v>3.3145</v>
      </c>
      <c r="E283" s="200">
        <v>3.29</v>
      </c>
      <c r="F283" s="200">
        <v>3.29</v>
      </c>
      <c r="G283" s="201" t="s">
        <v>237</v>
      </c>
      <c r="H283" s="200">
        <f t="shared" si="22"/>
        <v>0.0244999999999997</v>
      </c>
    </row>
    <row r="284" ht="24" spans="1:8">
      <c r="A284" s="228" t="s">
        <v>773</v>
      </c>
      <c r="B284" s="223" t="s">
        <v>774</v>
      </c>
      <c r="C284" s="206">
        <v>9.3305</v>
      </c>
      <c r="D284" s="206">
        <v>27.1305</v>
      </c>
      <c r="E284" s="206">
        <v>34.93</v>
      </c>
      <c r="F284" s="200">
        <v>9.92</v>
      </c>
      <c r="G284" s="201" t="s">
        <v>479</v>
      </c>
      <c r="H284" s="206">
        <f t="shared" si="22"/>
        <v>1.531</v>
      </c>
    </row>
    <row r="285" spans="1:8">
      <c r="A285" s="229"/>
      <c r="B285" s="227"/>
      <c r="C285" s="211"/>
      <c r="D285" s="211"/>
      <c r="E285" s="211"/>
      <c r="F285" s="200">
        <v>25.01</v>
      </c>
      <c r="G285" s="231" t="s">
        <v>237</v>
      </c>
      <c r="H285" s="211"/>
    </row>
    <row r="286" spans="1:8">
      <c r="A286" s="217" t="s">
        <v>775</v>
      </c>
      <c r="B286" s="220" t="s">
        <v>776</v>
      </c>
      <c r="C286" s="200">
        <v>4.462</v>
      </c>
      <c r="D286" s="200">
        <v>15.206</v>
      </c>
      <c r="E286" s="200">
        <v>19.43</v>
      </c>
      <c r="F286" s="200">
        <v>19.43</v>
      </c>
      <c r="G286" s="231" t="s">
        <v>237</v>
      </c>
      <c r="H286" s="200">
        <f t="shared" ref="H286:H289" si="23">C286+D286-E286</f>
        <v>0.238</v>
      </c>
    </row>
    <row r="287" spans="1:8">
      <c r="A287" s="217" t="s">
        <v>777</v>
      </c>
      <c r="B287" s="220" t="s">
        <v>778</v>
      </c>
      <c r="C287" s="200">
        <v>0.42</v>
      </c>
      <c r="D287" s="200">
        <v>1.37</v>
      </c>
      <c r="E287" s="200">
        <v>1.43</v>
      </c>
      <c r="F287" s="200">
        <v>1.43</v>
      </c>
      <c r="G287" s="231" t="s">
        <v>237</v>
      </c>
      <c r="H287" s="200">
        <f t="shared" si="23"/>
        <v>0.36</v>
      </c>
    </row>
    <row r="288" spans="1:8">
      <c r="A288" s="217" t="s">
        <v>779</v>
      </c>
      <c r="B288" s="220" t="s">
        <v>780</v>
      </c>
      <c r="C288" s="200">
        <v>0</v>
      </c>
      <c r="D288" s="200">
        <v>0</v>
      </c>
      <c r="E288" s="200">
        <v>0</v>
      </c>
      <c r="F288" s="200">
        <v>0</v>
      </c>
      <c r="G288" s="201" t="s">
        <v>248</v>
      </c>
      <c r="H288" s="200">
        <f t="shared" si="23"/>
        <v>0</v>
      </c>
    </row>
    <row r="289" spans="1:8">
      <c r="A289" s="228" t="s">
        <v>781</v>
      </c>
      <c r="B289" s="223" t="s">
        <v>782</v>
      </c>
      <c r="C289" s="206">
        <v>4.75</v>
      </c>
      <c r="D289" s="206">
        <v>44.928</v>
      </c>
      <c r="E289" s="206">
        <v>49.29</v>
      </c>
      <c r="F289" s="200">
        <v>20.95</v>
      </c>
      <c r="G289" s="201" t="s">
        <v>389</v>
      </c>
      <c r="H289" s="206">
        <f t="shared" si="23"/>
        <v>0.387999999999998</v>
      </c>
    </row>
    <row r="290" spans="1:8">
      <c r="A290" s="229"/>
      <c r="B290" s="227"/>
      <c r="C290" s="211"/>
      <c r="D290" s="211"/>
      <c r="E290" s="211"/>
      <c r="F290" s="200">
        <v>28.34</v>
      </c>
      <c r="G290" s="201" t="s">
        <v>624</v>
      </c>
      <c r="H290" s="211"/>
    </row>
    <row r="291" spans="1:8">
      <c r="A291" s="228" t="s">
        <v>783</v>
      </c>
      <c r="B291" s="223" t="s">
        <v>784</v>
      </c>
      <c r="C291" s="206">
        <v>1.2515</v>
      </c>
      <c r="D291" s="206">
        <v>3.748</v>
      </c>
      <c r="E291" s="206">
        <v>4.9065</v>
      </c>
      <c r="F291" s="200">
        <v>0.0265</v>
      </c>
      <c r="G291" s="201" t="s">
        <v>438</v>
      </c>
      <c r="H291" s="206">
        <f t="shared" ref="H291:H294" si="24">C291+D291-E291</f>
        <v>0.093</v>
      </c>
    </row>
    <row r="292" ht="24" spans="1:8">
      <c r="A292" s="229"/>
      <c r="B292" s="227"/>
      <c r="C292" s="211"/>
      <c r="D292" s="211"/>
      <c r="E292" s="211"/>
      <c r="F292" s="200">
        <v>4.88</v>
      </c>
      <c r="G292" s="231" t="s">
        <v>479</v>
      </c>
      <c r="H292" s="211"/>
    </row>
    <row r="293" spans="1:8">
      <c r="A293" s="217" t="s">
        <v>785</v>
      </c>
      <c r="B293" s="220" t="s">
        <v>786</v>
      </c>
      <c r="C293" s="200">
        <v>1.002</v>
      </c>
      <c r="D293" s="200">
        <v>2.6185</v>
      </c>
      <c r="E293" s="200">
        <v>0</v>
      </c>
      <c r="F293" s="200">
        <v>0</v>
      </c>
      <c r="G293" s="231" t="s">
        <v>232</v>
      </c>
      <c r="H293" s="200">
        <f t="shared" si="24"/>
        <v>3.6205</v>
      </c>
    </row>
    <row r="294" spans="1:8">
      <c r="A294" s="228" t="s">
        <v>787</v>
      </c>
      <c r="B294" s="223" t="s">
        <v>788</v>
      </c>
      <c r="C294" s="206">
        <v>2.321</v>
      </c>
      <c r="D294" s="206">
        <v>5.509</v>
      </c>
      <c r="E294" s="206">
        <v>7.1775</v>
      </c>
      <c r="F294" s="200">
        <v>0.0075</v>
      </c>
      <c r="G294" s="201" t="s">
        <v>438</v>
      </c>
      <c r="H294" s="206">
        <f t="shared" si="24"/>
        <v>0.6525</v>
      </c>
    </row>
    <row r="295" spans="1:8">
      <c r="A295" s="229"/>
      <c r="B295" s="227"/>
      <c r="C295" s="211"/>
      <c r="D295" s="211"/>
      <c r="E295" s="211"/>
      <c r="F295" s="200">
        <v>7.17</v>
      </c>
      <c r="G295" s="231" t="s">
        <v>330</v>
      </c>
      <c r="H295" s="211"/>
    </row>
    <row r="296" spans="1:8">
      <c r="A296" s="217" t="s">
        <v>789</v>
      </c>
      <c r="B296" s="220" t="s">
        <v>790</v>
      </c>
      <c r="C296" s="200">
        <v>2.514</v>
      </c>
      <c r="D296" s="200">
        <v>8.829</v>
      </c>
      <c r="E296" s="200">
        <v>11.23</v>
      </c>
      <c r="F296" s="200">
        <v>11.23</v>
      </c>
      <c r="G296" s="231" t="s">
        <v>237</v>
      </c>
      <c r="H296" s="200">
        <f t="shared" ref="H296:H299" si="25">C296+D296-E296</f>
        <v>0.113</v>
      </c>
    </row>
    <row r="297" spans="1:8">
      <c r="A297" s="228" t="s">
        <v>791</v>
      </c>
      <c r="B297" s="223" t="s">
        <v>792</v>
      </c>
      <c r="C297" s="206">
        <v>0.5805</v>
      </c>
      <c r="D297" s="206">
        <v>2.288</v>
      </c>
      <c r="E297" s="206">
        <v>2.8685</v>
      </c>
      <c r="F297" s="200">
        <v>0.0185</v>
      </c>
      <c r="G297" s="201" t="s">
        <v>438</v>
      </c>
      <c r="H297" s="206">
        <f t="shared" si="25"/>
        <v>0</v>
      </c>
    </row>
    <row r="298" spans="1:8">
      <c r="A298" s="229"/>
      <c r="B298" s="227"/>
      <c r="C298" s="211"/>
      <c r="D298" s="211"/>
      <c r="E298" s="211"/>
      <c r="F298" s="200">
        <v>2.85</v>
      </c>
      <c r="G298" s="231" t="s">
        <v>237</v>
      </c>
      <c r="H298" s="211"/>
    </row>
    <row r="299" spans="1:8">
      <c r="A299" s="228" t="s">
        <v>793</v>
      </c>
      <c r="B299" s="223" t="s">
        <v>794</v>
      </c>
      <c r="C299" s="206">
        <v>0</v>
      </c>
      <c r="D299" s="206">
        <v>7.996</v>
      </c>
      <c r="E299" s="206">
        <v>7.43</v>
      </c>
      <c r="F299" s="200">
        <v>0.0455</v>
      </c>
      <c r="G299" s="201" t="s">
        <v>438</v>
      </c>
      <c r="H299" s="206">
        <f t="shared" si="25"/>
        <v>0.566000000000001</v>
      </c>
    </row>
    <row r="300" spans="1:8">
      <c r="A300" s="230"/>
      <c r="B300" s="225"/>
      <c r="C300" s="216"/>
      <c r="D300" s="216"/>
      <c r="E300" s="216"/>
      <c r="F300" s="200">
        <v>6.3045</v>
      </c>
      <c r="G300" s="201" t="s">
        <v>271</v>
      </c>
      <c r="H300" s="216"/>
    </row>
    <row r="301" ht="24" spans="1:8">
      <c r="A301" s="229"/>
      <c r="B301" s="227"/>
      <c r="C301" s="211"/>
      <c r="D301" s="211"/>
      <c r="E301" s="211"/>
      <c r="F301" s="200">
        <v>1.08</v>
      </c>
      <c r="G301" s="201" t="s">
        <v>618</v>
      </c>
      <c r="H301" s="211"/>
    </row>
    <row r="302" spans="1:8">
      <c r="A302" s="217" t="s">
        <v>795</v>
      </c>
      <c r="B302" s="220" t="s">
        <v>796</v>
      </c>
      <c r="C302" s="200">
        <v>0</v>
      </c>
      <c r="D302" s="200">
        <v>1.5375</v>
      </c>
      <c r="E302" s="200">
        <v>1.5375</v>
      </c>
      <c r="F302" s="200">
        <v>1.5375</v>
      </c>
      <c r="G302" s="201" t="s">
        <v>271</v>
      </c>
      <c r="H302" s="200">
        <f t="shared" ref="H302:H318" si="26">C302+D302-E302</f>
        <v>0</v>
      </c>
    </row>
    <row r="303" spans="1:8">
      <c r="A303" s="217" t="s">
        <v>797</v>
      </c>
      <c r="B303" s="220" t="s">
        <v>798</v>
      </c>
      <c r="C303" s="200">
        <v>0</v>
      </c>
      <c r="D303" s="200">
        <v>4.2185</v>
      </c>
      <c r="E303" s="200">
        <v>4.2185</v>
      </c>
      <c r="F303" s="200">
        <v>4.2185</v>
      </c>
      <c r="G303" s="201" t="s">
        <v>271</v>
      </c>
      <c r="H303" s="200">
        <f t="shared" si="26"/>
        <v>0</v>
      </c>
    </row>
    <row r="304" spans="1:8">
      <c r="A304" s="217" t="s">
        <v>799</v>
      </c>
      <c r="B304" s="220" t="s">
        <v>800</v>
      </c>
      <c r="C304" s="200">
        <v>0</v>
      </c>
      <c r="D304" s="200">
        <v>4.932</v>
      </c>
      <c r="E304" s="200">
        <v>4.932</v>
      </c>
      <c r="F304" s="200">
        <v>4.932</v>
      </c>
      <c r="G304" s="201" t="s">
        <v>271</v>
      </c>
      <c r="H304" s="200">
        <f t="shared" si="26"/>
        <v>0</v>
      </c>
    </row>
    <row r="305" spans="1:8">
      <c r="A305" s="217" t="s">
        <v>801</v>
      </c>
      <c r="B305" s="220" t="s">
        <v>802</v>
      </c>
      <c r="C305" s="200">
        <v>0</v>
      </c>
      <c r="D305" s="200">
        <v>0.2315</v>
      </c>
      <c r="E305" s="200">
        <v>0.2315</v>
      </c>
      <c r="F305" s="200">
        <v>0.2315</v>
      </c>
      <c r="G305" s="201" t="s">
        <v>271</v>
      </c>
      <c r="H305" s="200">
        <f t="shared" si="26"/>
        <v>0</v>
      </c>
    </row>
    <row r="306" spans="1:8">
      <c r="A306" s="217" t="s">
        <v>803</v>
      </c>
      <c r="B306" s="220" t="s">
        <v>804</v>
      </c>
      <c r="C306" s="200">
        <v>0</v>
      </c>
      <c r="D306" s="200">
        <v>26.415</v>
      </c>
      <c r="E306" s="200">
        <v>26.415</v>
      </c>
      <c r="F306" s="200">
        <v>26.415</v>
      </c>
      <c r="G306" s="201" t="s">
        <v>271</v>
      </c>
      <c r="H306" s="200">
        <f t="shared" si="26"/>
        <v>0</v>
      </c>
    </row>
    <row r="307" spans="1:8">
      <c r="A307" s="217" t="s">
        <v>805</v>
      </c>
      <c r="B307" s="220" t="s">
        <v>806</v>
      </c>
      <c r="C307" s="200">
        <v>0</v>
      </c>
      <c r="D307" s="200">
        <v>9.2865</v>
      </c>
      <c r="E307" s="200">
        <v>9.2865</v>
      </c>
      <c r="F307" s="200">
        <v>9.2865</v>
      </c>
      <c r="G307" s="201" t="s">
        <v>271</v>
      </c>
      <c r="H307" s="200">
        <f t="shared" si="26"/>
        <v>0</v>
      </c>
    </row>
    <row r="308" spans="1:8">
      <c r="A308" s="217" t="s">
        <v>551</v>
      </c>
      <c r="B308" s="220" t="s">
        <v>552</v>
      </c>
      <c r="C308" s="200">
        <v>0</v>
      </c>
      <c r="D308" s="200">
        <v>0</v>
      </c>
      <c r="E308" s="200">
        <v>0</v>
      </c>
      <c r="F308" s="200">
        <v>0</v>
      </c>
      <c r="G308" s="201" t="s">
        <v>248</v>
      </c>
      <c r="H308" s="200">
        <f t="shared" si="26"/>
        <v>0</v>
      </c>
    </row>
    <row r="309" spans="1:8">
      <c r="A309" s="217" t="s">
        <v>553</v>
      </c>
      <c r="B309" s="220" t="s">
        <v>554</v>
      </c>
      <c r="C309" s="200">
        <v>0</v>
      </c>
      <c r="D309" s="200">
        <v>0</v>
      </c>
      <c r="E309" s="200">
        <v>0</v>
      </c>
      <c r="F309" s="200">
        <v>0</v>
      </c>
      <c r="G309" s="201" t="s">
        <v>248</v>
      </c>
      <c r="H309" s="200">
        <f t="shared" si="26"/>
        <v>0</v>
      </c>
    </row>
    <row r="310" spans="1:8">
      <c r="A310" s="217" t="s">
        <v>555</v>
      </c>
      <c r="B310" s="220" t="s">
        <v>556</v>
      </c>
      <c r="C310" s="200">
        <v>0</v>
      </c>
      <c r="D310" s="200">
        <v>0</v>
      </c>
      <c r="E310" s="200">
        <v>0</v>
      </c>
      <c r="F310" s="200">
        <v>0</v>
      </c>
      <c r="G310" s="201" t="s">
        <v>248</v>
      </c>
      <c r="H310" s="200">
        <f t="shared" si="26"/>
        <v>0</v>
      </c>
    </row>
    <row r="311" spans="1:8">
      <c r="A311" s="228" t="s">
        <v>557</v>
      </c>
      <c r="B311" s="223" t="s">
        <v>558</v>
      </c>
      <c r="C311" s="206">
        <v>0</v>
      </c>
      <c r="D311" s="206">
        <v>0</v>
      </c>
      <c r="E311" s="206">
        <v>0</v>
      </c>
      <c r="F311" s="200">
        <v>0</v>
      </c>
      <c r="G311" s="201" t="s">
        <v>438</v>
      </c>
      <c r="H311" s="206">
        <f t="shared" si="26"/>
        <v>0</v>
      </c>
    </row>
    <row r="312" spans="1:8">
      <c r="A312" s="217" t="s">
        <v>559</v>
      </c>
      <c r="B312" s="220" t="s">
        <v>560</v>
      </c>
      <c r="C312" s="200">
        <v>0</v>
      </c>
      <c r="D312" s="200">
        <v>0</v>
      </c>
      <c r="E312" s="200">
        <v>0</v>
      </c>
      <c r="F312" s="200">
        <v>0</v>
      </c>
      <c r="G312" s="201" t="s">
        <v>248</v>
      </c>
      <c r="H312" s="200">
        <f t="shared" si="26"/>
        <v>0</v>
      </c>
    </row>
    <row r="313" spans="1:8">
      <c r="A313" s="217" t="s">
        <v>561</v>
      </c>
      <c r="B313" s="220" t="s">
        <v>562</v>
      </c>
      <c r="C313" s="200">
        <v>0</v>
      </c>
      <c r="D313" s="200">
        <v>0</v>
      </c>
      <c r="E313" s="200">
        <v>0</v>
      </c>
      <c r="F313" s="200">
        <v>0</v>
      </c>
      <c r="G313" s="201" t="s">
        <v>248</v>
      </c>
      <c r="H313" s="200">
        <f t="shared" si="26"/>
        <v>0</v>
      </c>
    </row>
    <row r="314" spans="1:8">
      <c r="A314" s="217" t="s">
        <v>563</v>
      </c>
      <c r="B314" s="220" t="s">
        <v>564</v>
      </c>
      <c r="C314" s="200">
        <v>0</v>
      </c>
      <c r="D314" s="200">
        <v>0</v>
      </c>
      <c r="E314" s="200">
        <v>0</v>
      </c>
      <c r="F314" s="200">
        <v>0</v>
      </c>
      <c r="G314" s="201" t="s">
        <v>248</v>
      </c>
      <c r="H314" s="200">
        <f t="shared" si="26"/>
        <v>0</v>
      </c>
    </row>
    <row r="315" spans="1:8">
      <c r="A315" s="217" t="s">
        <v>565</v>
      </c>
      <c r="B315" s="220" t="s">
        <v>566</v>
      </c>
      <c r="C315" s="200">
        <v>0</v>
      </c>
      <c r="D315" s="200">
        <v>0</v>
      </c>
      <c r="E315" s="200">
        <v>0</v>
      </c>
      <c r="F315" s="200">
        <v>0</v>
      </c>
      <c r="G315" s="201" t="s">
        <v>248</v>
      </c>
      <c r="H315" s="200">
        <f t="shared" si="26"/>
        <v>0</v>
      </c>
    </row>
    <row r="316" spans="1:8">
      <c r="A316" s="217" t="s">
        <v>567</v>
      </c>
      <c r="B316" s="220" t="s">
        <v>568</v>
      </c>
      <c r="C316" s="200">
        <v>0</v>
      </c>
      <c r="D316" s="200">
        <v>0</v>
      </c>
      <c r="E316" s="200">
        <v>0</v>
      </c>
      <c r="F316" s="200">
        <v>0</v>
      </c>
      <c r="G316" s="201" t="s">
        <v>248</v>
      </c>
      <c r="H316" s="200">
        <f t="shared" si="26"/>
        <v>0</v>
      </c>
    </row>
    <row r="317" spans="1:8">
      <c r="A317" s="237" t="s">
        <v>569</v>
      </c>
      <c r="B317" s="220" t="s">
        <v>570</v>
      </c>
      <c r="C317" s="200">
        <v>0</v>
      </c>
      <c r="D317" s="200">
        <v>0</v>
      </c>
      <c r="E317" s="200">
        <v>0</v>
      </c>
      <c r="F317" s="200">
        <v>0</v>
      </c>
      <c r="G317" s="201" t="s">
        <v>248</v>
      </c>
      <c r="H317" s="200">
        <f t="shared" si="26"/>
        <v>0</v>
      </c>
    </row>
    <row r="318" spans="1:8">
      <c r="A318" s="228" t="s">
        <v>573</v>
      </c>
      <c r="B318" s="223" t="s">
        <v>574</v>
      </c>
      <c r="C318" s="206">
        <v>0.1995</v>
      </c>
      <c r="D318" s="206">
        <v>0</v>
      </c>
      <c r="E318" s="206">
        <v>0.1995</v>
      </c>
      <c r="F318" s="200">
        <v>0.001</v>
      </c>
      <c r="G318" s="201" t="s">
        <v>438</v>
      </c>
      <c r="H318" s="206">
        <f t="shared" si="26"/>
        <v>0</v>
      </c>
    </row>
    <row r="319" spans="1:8">
      <c r="A319" s="229"/>
      <c r="B319" s="227"/>
      <c r="C319" s="211"/>
      <c r="D319" s="211"/>
      <c r="E319" s="211"/>
      <c r="F319" s="200">
        <v>0.1985</v>
      </c>
      <c r="G319" s="201" t="s">
        <v>367</v>
      </c>
      <c r="H319" s="211"/>
    </row>
    <row r="320" spans="1:8">
      <c r="A320" s="217" t="s">
        <v>575</v>
      </c>
      <c r="B320" s="220" t="s">
        <v>576</v>
      </c>
      <c r="C320" s="200">
        <v>0</v>
      </c>
      <c r="D320" s="200">
        <v>0</v>
      </c>
      <c r="E320" s="200">
        <v>0</v>
      </c>
      <c r="F320" s="200">
        <v>0</v>
      </c>
      <c r="G320" s="201" t="s">
        <v>248</v>
      </c>
      <c r="H320" s="200">
        <f t="shared" ref="H320:H323" si="27">C320+D320-E320</f>
        <v>0</v>
      </c>
    </row>
    <row r="321" ht="24" spans="1:8">
      <c r="A321" s="217" t="s">
        <v>577</v>
      </c>
      <c r="B321" s="220" t="s">
        <v>578</v>
      </c>
      <c r="C321" s="200">
        <v>0</v>
      </c>
      <c r="D321" s="200">
        <v>0</v>
      </c>
      <c r="E321" s="200">
        <v>0</v>
      </c>
      <c r="F321" s="200">
        <v>0</v>
      </c>
      <c r="G321" s="201" t="s">
        <v>248</v>
      </c>
      <c r="H321" s="200">
        <f t="shared" si="27"/>
        <v>0</v>
      </c>
    </row>
    <row r="322" spans="1:8">
      <c r="A322" s="217" t="s">
        <v>579</v>
      </c>
      <c r="B322" s="220" t="s">
        <v>580</v>
      </c>
      <c r="C322" s="200">
        <v>0</v>
      </c>
      <c r="D322" s="200">
        <v>0</v>
      </c>
      <c r="E322" s="200">
        <v>0</v>
      </c>
      <c r="F322" s="200">
        <v>0</v>
      </c>
      <c r="G322" s="201" t="s">
        <v>248</v>
      </c>
      <c r="H322" s="200">
        <f t="shared" si="27"/>
        <v>0</v>
      </c>
    </row>
    <row r="323" ht="24" spans="1:8">
      <c r="A323" s="228" t="s">
        <v>807</v>
      </c>
      <c r="B323" s="223" t="s">
        <v>808</v>
      </c>
      <c r="C323" s="206">
        <v>13.4105</v>
      </c>
      <c r="D323" s="206">
        <v>1238.7325</v>
      </c>
      <c r="E323" s="206">
        <v>1237.04</v>
      </c>
      <c r="F323" s="200">
        <v>157.36</v>
      </c>
      <c r="G323" s="201" t="s">
        <v>43</v>
      </c>
      <c r="H323" s="206">
        <f t="shared" si="27"/>
        <v>15.1030000000001</v>
      </c>
    </row>
    <row r="324" spans="1:8">
      <c r="A324" s="229"/>
      <c r="B324" s="227"/>
      <c r="C324" s="211"/>
      <c r="D324" s="211"/>
      <c r="E324" s="211"/>
      <c r="F324" s="200">
        <v>1079.68</v>
      </c>
      <c r="G324" s="201" t="s">
        <v>572</v>
      </c>
      <c r="H324" s="211"/>
    </row>
    <row r="325" spans="1:8">
      <c r="A325" s="217" t="s">
        <v>581</v>
      </c>
      <c r="B325" s="220" t="s">
        <v>582</v>
      </c>
      <c r="C325" s="200">
        <v>0</v>
      </c>
      <c r="D325" s="200">
        <v>0</v>
      </c>
      <c r="E325" s="200">
        <v>0</v>
      </c>
      <c r="F325" s="200">
        <v>0</v>
      </c>
      <c r="G325" s="201" t="s">
        <v>248</v>
      </c>
      <c r="H325" s="200">
        <f t="shared" ref="H325:H328" si="28">C325+D325-E325</f>
        <v>0</v>
      </c>
    </row>
    <row r="326" spans="1:8">
      <c r="A326" s="217" t="s">
        <v>809</v>
      </c>
      <c r="B326" s="220" t="s">
        <v>810</v>
      </c>
      <c r="C326" s="200">
        <v>7.547</v>
      </c>
      <c r="D326" s="200">
        <v>81.473</v>
      </c>
      <c r="E326" s="200">
        <v>71.95</v>
      </c>
      <c r="F326" s="200">
        <v>71.95</v>
      </c>
      <c r="G326" s="201" t="s">
        <v>624</v>
      </c>
      <c r="H326" s="200">
        <f t="shared" si="28"/>
        <v>17.07</v>
      </c>
    </row>
    <row r="327" spans="1:8">
      <c r="A327" s="217" t="s">
        <v>811</v>
      </c>
      <c r="B327" s="220" t="s">
        <v>812</v>
      </c>
      <c r="C327" s="200">
        <v>0.144</v>
      </c>
      <c r="D327" s="200">
        <v>0.6555</v>
      </c>
      <c r="E327" s="200">
        <v>0.49</v>
      </c>
      <c r="F327" s="200">
        <v>0.49</v>
      </c>
      <c r="G327" s="201" t="s">
        <v>621</v>
      </c>
      <c r="H327" s="200">
        <f t="shared" si="28"/>
        <v>0.3095</v>
      </c>
    </row>
    <row r="328" ht="24" spans="1:8">
      <c r="A328" s="228" t="s">
        <v>813</v>
      </c>
      <c r="B328" s="223" t="s">
        <v>814</v>
      </c>
      <c r="C328" s="206">
        <v>0.474</v>
      </c>
      <c r="D328" s="206">
        <v>95.5135</v>
      </c>
      <c r="E328" s="206">
        <v>90.1235</v>
      </c>
      <c r="F328" s="200">
        <v>72.24</v>
      </c>
      <c r="G328" s="201" t="s">
        <v>43</v>
      </c>
      <c r="H328" s="206">
        <f t="shared" si="28"/>
        <v>5.86399999999999</v>
      </c>
    </row>
    <row r="329" spans="1:8">
      <c r="A329" s="230"/>
      <c r="B329" s="225"/>
      <c r="C329" s="216"/>
      <c r="D329" s="216"/>
      <c r="E329" s="216"/>
      <c r="F329" s="200">
        <v>10.45</v>
      </c>
      <c r="G329" s="201" t="s">
        <v>572</v>
      </c>
      <c r="H329" s="216"/>
    </row>
    <row r="330" spans="1:8">
      <c r="A330" s="229"/>
      <c r="B330" s="227"/>
      <c r="C330" s="211"/>
      <c r="D330" s="211"/>
      <c r="E330" s="211"/>
      <c r="F330" s="200">
        <v>7.4335</v>
      </c>
      <c r="G330" s="201" t="s">
        <v>367</v>
      </c>
      <c r="H330" s="211"/>
    </row>
    <row r="331" spans="1:8">
      <c r="A331" s="217" t="s">
        <v>583</v>
      </c>
      <c r="B331" s="220" t="s">
        <v>584</v>
      </c>
      <c r="C331" s="200">
        <v>0.0705</v>
      </c>
      <c r="D331" s="200">
        <v>0.235</v>
      </c>
      <c r="E331" s="200">
        <v>0</v>
      </c>
      <c r="F331" s="200">
        <v>0</v>
      </c>
      <c r="G331" s="201" t="s">
        <v>232</v>
      </c>
      <c r="H331" s="200">
        <f t="shared" ref="H331:H335" si="29">C331+D331-E331</f>
        <v>0.3055</v>
      </c>
    </row>
    <row r="332" spans="1:8">
      <c r="A332" s="217" t="s">
        <v>585</v>
      </c>
      <c r="B332" s="220" t="s">
        <v>586</v>
      </c>
      <c r="C332" s="200">
        <v>0</v>
      </c>
      <c r="D332" s="200">
        <v>0</v>
      </c>
      <c r="E332" s="200">
        <v>0</v>
      </c>
      <c r="F332" s="200">
        <v>0</v>
      </c>
      <c r="G332" s="201" t="s">
        <v>248</v>
      </c>
      <c r="H332" s="200">
        <f t="shared" si="29"/>
        <v>0</v>
      </c>
    </row>
    <row r="333" ht="24" spans="1:8">
      <c r="A333" s="217" t="s">
        <v>587</v>
      </c>
      <c r="B333" s="220" t="s">
        <v>588</v>
      </c>
      <c r="C333" s="200">
        <v>0</v>
      </c>
      <c r="D333" s="200">
        <v>0</v>
      </c>
      <c r="E333" s="200">
        <v>0</v>
      </c>
      <c r="F333" s="200">
        <v>0</v>
      </c>
      <c r="G333" s="201" t="s">
        <v>248</v>
      </c>
      <c r="H333" s="200">
        <f t="shared" si="29"/>
        <v>0</v>
      </c>
    </row>
    <row r="334" spans="1:8">
      <c r="A334" s="217" t="s">
        <v>589</v>
      </c>
      <c r="B334" s="220" t="s">
        <v>590</v>
      </c>
      <c r="C334" s="200">
        <v>0</v>
      </c>
      <c r="D334" s="200">
        <v>0</v>
      </c>
      <c r="E334" s="200">
        <v>0</v>
      </c>
      <c r="F334" s="200">
        <v>0</v>
      </c>
      <c r="G334" s="201" t="s">
        <v>248</v>
      </c>
      <c r="H334" s="200">
        <f t="shared" si="29"/>
        <v>0</v>
      </c>
    </row>
    <row r="335" ht="24" spans="1:8">
      <c r="A335" s="228" t="s">
        <v>591</v>
      </c>
      <c r="B335" s="223" t="s">
        <v>592</v>
      </c>
      <c r="C335" s="206">
        <v>5.37700000000001</v>
      </c>
      <c r="D335" s="206">
        <v>0.013</v>
      </c>
      <c r="E335" s="206">
        <v>5.39</v>
      </c>
      <c r="F335" s="200">
        <v>2.36</v>
      </c>
      <c r="G335" s="201" t="s">
        <v>43</v>
      </c>
      <c r="H335" s="206">
        <f t="shared" si="29"/>
        <v>9.76996261670138e-15</v>
      </c>
    </row>
    <row r="336" spans="1:8">
      <c r="A336" s="229"/>
      <c r="B336" s="227"/>
      <c r="C336" s="211"/>
      <c r="D336" s="211"/>
      <c r="E336" s="211"/>
      <c r="F336" s="200">
        <v>3.03</v>
      </c>
      <c r="G336" s="201" t="s">
        <v>572</v>
      </c>
      <c r="H336" s="211"/>
    </row>
    <row r="337" spans="1:8">
      <c r="A337" s="217" t="s">
        <v>594</v>
      </c>
      <c r="B337" s="220" t="s">
        <v>595</v>
      </c>
      <c r="C337" s="200">
        <v>0.0305</v>
      </c>
      <c r="D337" s="200">
        <v>0.0395</v>
      </c>
      <c r="E337" s="200">
        <v>0</v>
      </c>
      <c r="F337" s="200">
        <v>0</v>
      </c>
      <c r="G337" s="201" t="s">
        <v>232</v>
      </c>
      <c r="H337" s="200">
        <f t="shared" ref="H337:H345" si="30">C337+D337-E337</f>
        <v>0.07</v>
      </c>
    </row>
    <row r="338" spans="1:8">
      <c r="A338" s="217" t="s">
        <v>596</v>
      </c>
      <c r="B338" s="220" t="s">
        <v>597</v>
      </c>
      <c r="C338" s="200">
        <v>0</v>
      </c>
      <c r="D338" s="200">
        <v>0</v>
      </c>
      <c r="E338" s="200">
        <v>0</v>
      </c>
      <c r="F338" s="200">
        <v>0</v>
      </c>
      <c r="G338" s="201" t="s">
        <v>248</v>
      </c>
      <c r="H338" s="200">
        <f t="shared" si="30"/>
        <v>0</v>
      </c>
    </row>
    <row r="339" spans="1:8">
      <c r="A339" s="217" t="s">
        <v>598</v>
      </c>
      <c r="B339" s="220" t="s">
        <v>599</v>
      </c>
      <c r="C339" s="200">
        <v>0</v>
      </c>
      <c r="D339" s="200">
        <v>0</v>
      </c>
      <c r="E339" s="200">
        <v>0</v>
      </c>
      <c r="F339" s="200">
        <v>0</v>
      </c>
      <c r="G339" s="201" t="s">
        <v>248</v>
      </c>
      <c r="H339" s="200">
        <f t="shared" si="30"/>
        <v>0</v>
      </c>
    </row>
    <row r="340" spans="1:8">
      <c r="A340" s="217" t="s">
        <v>600</v>
      </c>
      <c r="B340" s="220" t="s">
        <v>601</v>
      </c>
      <c r="C340" s="200">
        <v>0.3635</v>
      </c>
      <c r="D340" s="200">
        <v>0</v>
      </c>
      <c r="E340" s="200">
        <v>0</v>
      </c>
      <c r="F340" s="200">
        <v>0</v>
      </c>
      <c r="G340" s="201" t="s">
        <v>232</v>
      </c>
      <c r="H340" s="200">
        <f t="shared" si="30"/>
        <v>0.3635</v>
      </c>
    </row>
    <row r="341" spans="1:8">
      <c r="A341" s="217" t="s">
        <v>602</v>
      </c>
      <c r="B341" s="220" t="s">
        <v>603</v>
      </c>
      <c r="C341" s="200">
        <v>0.99</v>
      </c>
      <c r="D341" s="200">
        <v>1.35</v>
      </c>
      <c r="E341" s="200">
        <v>0</v>
      </c>
      <c r="F341" s="200">
        <v>0</v>
      </c>
      <c r="G341" s="201" t="s">
        <v>232</v>
      </c>
      <c r="H341" s="200">
        <f t="shared" si="30"/>
        <v>2.34</v>
      </c>
    </row>
    <row r="342" spans="1:8">
      <c r="A342" s="217" t="s">
        <v>604</v>
      </c>
      <c r="B342" s="220" t="s">
        <v>605</v>
      </c>
      <c r="C342" s="200">
        <v>0.2005</v>
      </c>
      <c r="D342" s="200">
        <v>0.3145</v>
      </c>
      <c r="E342" s="200">
        <v>0</v>
      </c>
      <c r="F342" s="200">
        <v>0</v>
      </c>
      <c r="G342" s="201" t="s">
        <v>232</v>
      </c>
      <c r="H342" s="200">
        <f t="shared" si="30"/>
        <v>0.515</v>
      </c>
    </row>
    <row r="343" spans="1:8">
      <c r="A343" s="217" t="s">
        <v>606</v>
      </c>
      <c r="B343" s="220" t="s">
        <v>607</v>
      </c>
      <c r="C343" s="200">
        <v>0</v>
      </c>
      <c r="D343" s="200">
        <v>0</v>
      </c>
      <c r="E343" s="200">
        <v>0</v>
      </c>
      <c r="F343" s="200">
        <v>0</v>
      </c>
      <c r="G343" s="201" t="s">
        <v>248</v>
      </c>
      <c r="H343" s="200">
        <f t="shared" si="30"/>
        <v>0</v>
      </c>
    </row>
    <row r="344" spans="1:8">
      <c r="A344" s="217" t="s">
        <v>608</v>
      </c>
      <c r="B344" s="220" t="s">
        <v>609</v>
      </c>
      <c r="C344" s="200">
        <v>0</v>
      </c>
      <c r="D344" s="200">
        <v>0</v>
      </c>
      <c r="E344" s="200">
        <v>0</v>
      </c>
      <c r="F344" s="200">
        <v>0</v>
      </c>
      <c r="G344" s="201" t="s">
        <v>248</v>
      </c>
      <c r="H344" s="200">
        <f t="shared" si="30"/>
        <v>0</v>
      </c>
    </row>
    <row r="345" spans="1:8">
      <c r="A345" s="217" t="s">
        <v>611</v>
      </c>
      <c r="B345" s="220" t="s">
        <v>612</v>
      </c>
      <c r="C345" s="200">
        <v>0</v>
      </c>
      <c r="D345" s="200">
        <v>0</v>
      </c>
      <c r="E345" s="200">
        <v>0</v>
      </c>
      <c r="F345" s="200">
        <v>0</v>
      </c>
      <c r="G345" s="201" t="s">
        <v>248</v>
      </c>
      <c r="H345" s="200">
        <f t="shared" si="30"/>
        <v>0</v>
      </c>
    </row>
    <row r="346" spans="1:8">
      <c r="A346" s="243" t="s">
        <v>815</v>
      </c>
      <c r="B346" s="244"/>
      <c r="C346" s="245">
        <f t="shared" ref="C346:F346" si="31">SUM(C5:C345)</f>
        <v>559.004</v>
      </c>
      <c r="D346" s="245">
        <f t="shared" si="31"/>
        <v>10092.5975</v>
      </c>
      <c r="E346" s="245">
        <f t="shared" si="31"/>
        <v>10198.1025</v>
      </c>
      <c r="F346" s="245">
        <f t="shared" si="31"/>
        <v>10198.1025</v>
      </c>
      <c r="G346" s="246"/>
      <c r="H346" s="245">
        <f>SUM(H5:H345)</f>
        <v>453.499</v>
      </c>
    </row>
    <row r="347" spans="1:8">
      <c r="A347" s="217" t="s">
        <v>816</v>
      </c>
      <c r="B347" s="247"/>
      <c r="C347" s="247"/>
      <c r="D347" s="247"/>
      <c r="E347" s="247"/>
      <c r="F347" s="248"/>
      <c r="G347" s="217"/>
      <c r="H347" s="247"/>
    </row>
  </sheetData>
  <autoFilter xmlns:etc="http://www.wps.cn/officeDocument/2017/etCustomData" ref="A4:H347" etc:filterBottomFollowUsedRange="0">
    <extLst/>
  </autoFilter>
  <mergeCells count="268">
    <mergeCell ref="A2:G2"/>
    <mergeCell ref="F3:G3"/>
    <mergeCell ref="A346:B346"/>
    <mergeCell ref="A347:H347"/>
    <mergeCell ref="A3:A4"/>
    <mergeCell ref="A6:A7"/>
    <mergeCell ref="A8:A9"/>
    <mergeCell ref="A16:A18"/>
    <mergeCell ref="A21:A23"/>
    <mergeCell ref="A30:A33"/>
    <mergeCell ref="A44:A45"/>
    <mergeCell ref="A58:A62"/>
    <mergeCell ref="A68:A71"/>
    <mergeCell ref="A77:A82"/>
    <mergeCell ref="A105:A108"/>
    <mergeCell ref="A110:A111"/>
    <mergeCell ref="A145:A146"/>
    <mergeCell ref="A152:A153"/>
    <mergeCell ref="A164:A165"/>
    <mergeCell ref="A174:A175"/>
    <mergeCell ref="A181:A182"/>
    <mergeCell ref="A185:A186"/>
    <mergeCell ref="A190:A191"/>
    <mergeCell ref="A192:A197"/>
    <mergeCell ref="A198:A199"/>
    <mergeCell ref="A200:A205"/>
    <mergeCell ref="A207:A208"/>
    <mergeCell ref="A211:A213"/>
    <mergeCell ref="A214:A218"/>
    <mergeCell ref="A225:A226"/>
    <mergeCell ref="A230:A232"/>
    <mergeCell ref="A233:A234"/>
    <mergeCell ref="A240:A242"/>
    <mergeCell ref="A243:A244"/>
    <mergeCell ref="A272:A273"/>
    <mergeCell ref="A274:A275"/>
    <mergeCell ref="A279:A280"/>
    <mergeCell ref="A281:A282"/>
    <mergeCell ref="A284:A285"/>
    <mergeCell ref="A289:A290"/>
    <mergeCell ref="A291:A292"/>
    <mergeCell ref="A294:A295"/>
    <mergeCell ref="A297:A298"/>
    <mergeCell ref="A299:A301"/>
    <mergeCell ref="A318:A319"/>
    <mergeCell ref="A323:A324"/>
    <mergeCell ref="A328:A330"/>
    <mergeCell ref="A335:A336"/>
    <mergeCell ref="B3:B4"/>
    <mergeCell ref="B6:B7"/>
    <mergeCell ref="B8:B9"/>
    <mergeCell ref="B16:B18"/>
    <mergeCell ref="B21:B23"/>
    <mergeCell ref="B30:B33"/>
    <mergeCell ref="B44:B45"/>
    <mergeCell ref="B58:B62"/>
    <mergeCell ref="B68:B71"/>
    <mergeCell ref="B77:B82"/>
    <mergeCell ref="B105:B108"/>
    <mergeCell ref="B110:B111"/>
    <mergeCell ref="B145:B146"/>
    <mergeCell ref="B152:B153"/>
    <mergeCell ref="B164:B165"/>
    <mergeCell ref="B174:B175"/>
    <mergeCell ref="B181:B182"/>
    <mergeCell ref="B185:B186"/>
    <mergeCell ref="B190:B191"/>
    <mergeCell ref="B192:B197"/>
    <mergeCell ref="B198:B199"/>
    <mergeCell ref="B200:B205"/>
    <mergeCell ref="B207:B208"/>
    <mergeCell ref="B211:B213"/>
    <mergeCell ref="B214:B218"/>
    <mergeCell ref="B225:B226"/>
    <mergeCell ref="B230:B232"/>
    <mergeCell ref="B233:B234"/>
    <mergeCell ref="B240:B242"/>
    <mergeCell ref="B243:B244"/>
    <mergeCell ref="B272:B273"/>
    <mergeCell ref="B274:B275"/>
    <mergeCell ref="B279:B280"/>
    <mergeCell ref="B281:B282"/>
    <mergeCell ref="B284:B285"/>
    <mergeCell ref="B289:B290"/>
    <mergeCell ref="B291:B292"/>
    <mergeCell ref="B294:B295"/>
    <mergeCell ref="B297:B298"/>
    <mergeCell ref="B299:B301"/>
    <mergeCell ref="B318:B319"/>
    <mergeCell ref="B323:B324"/>
    <mergeCell ref="B328:B330"/>
    <mergeCell ref="B335:B336"/>
    <mergeCell ref="C3:C4"/>
    <mergeCell ref="C6:C7"/>
    <mergeCell ref="C8:C9"/>
    <mergeCell ref="C16:C18"/>
    <mergeCell ref="C21:C23"/>
    <mergeCell ref="C30:C33"/>
    <mergeCell ref="C44:C45"/>
    <mergeCell ref="C58:C62"/>
    <mergeCell ref="C68:C71"/>
    <mergeCell ref="C77:C82"/>
    <mergeCell ref="C105:C108"/>
    <mergeCell ref="C110:C111"/>
    <mergeCell ref="C145:C146"/>
    <mergeCell ref="C152:C153"/>
    <mergeCell ref="C164:C165"/>
    <mergeCell ref="C174:C175"/>
    <mergeCell ref="C181:C182"/>
    <mergeCell ref="C185:C186"/>
    <mergeCell ref="C190:C191"/>
    <mergeCell ref="C192:C197"/>
    <mergeCell ref="C198:C199"/>
    <mergeCell ref="C200:C205"/>
    <mergeCell ref="C207:C208"/>
    <mergeCell ref="C211:C213"/>
    <mergeCell ref="C214:C218"/>
    <mergeCell ref="C225:C226"/>
    <mergeCell ref="C230:C232"/>
    <mergeCell ref="C233:C234"/>
    <mergeCell ref="C240:C242"/>
    <mergeCell ref="C243:C244"/>
    <mergeCell ref="C272:C273"/>
    <mergeCell ref="C274:C275"/>
    <mergeCell ref="C279:C280"/>
    <mergeCell ref="C281:C282"/>
    <mergeCell ref="C284:C285"/>
    <mergeCell ref="C289:C290"/>
    <mergeCell ref="C291:C292"/>
    <mergeCell ref="C294:C295"/>
    <mergeCell ref="C297:C298"/>
    <mergeCell ref="C299:C301"/>
    <mergeCell ref="C318:C319"/>
    <mergeCell ref="C323:C324"/>
    <mergeCell ref="C328:C330"/>
    <mergeCell ref="C335:C336"/>
    <mergeCell ref="D3:D4"/>
    <mergeCell ref="D6:D7"/>
    <mergeCell ref="D8:D9"/>
    <mergeCell ref="D16:D18"/>
    <mergeCell ref="D21:D23"/>
    <mergeCell ref="D30:D33"/>
    <mergeCell ref="D44:D45"/>
    <mergeCell ref="D58:D62"/>
    <mergeCell ref="D68:D71"/>
    <mergeCell ref="D77:D82"/>
    <mergeCell ref="D105:D108"/>
    <mergeCell ref="D110:D111"/>
    <mergeCell ref="D145:D146"/>
    <mergeCell ref="D152:D153"/>
    <mergeCell ref="D164:D165"/>
    <mergeCell ref="D174:D175"/>
    <mergeCell ref="D181:D182"/>
    <mergeCell ref="D185:D186"/>
    <mergeCell ref="D190:D191"/>
    <mergeCell ref="D192:D197"/>
    <mergeCell ref="D198:D199"/>
    <mergeCell ref="D200:D205"/>
    <mergeCell ref="D207:D208"/>
    <mergeCell ref="D211:D213"/>
    <mergeCell ref="D214:D218"/>
    <mergeCell ref="D225:D226"/>
    <mergeCell ref="D230:D232"/>
    <mergeCell ref="D233:D234"/>
    <mergeCell ref="D240:D242"/>
    <mergeCell ref="D243:D244"/>
    <mergeCell ref="D272:D273"/>
    <mergeCell ref="D274:D275"/>
    <mergeCell ref="D279:D280"/>
    <mergeCell ref="D281:D282"/>
    <mergeCell ref="D284:D285"/>
    <mergeCell ref="D289:D290"/>
    <mergeCell ref="D291:D292"/>
    <mergeCell ref="D294:D295"/>
    <mergeCell ref="D297:D298"/>
    <mergeCell ref="D299:D301"/>
    <mergeCell ref="D318:D319"/>
    <mergeCell ref="D323:D324"/>
    <mergeCell ref="D328:D330"/>
    <mergeCell ref="D335:D336"/>
    <mergeCell ref="E3:E4"/>
    <mergeCell ref="E6:E7"/>
    <mergeCell ref="E8:E9"/>
    <mergeCell ref="E16:E18"/>
    <mergeCell ref="E21:E23"/>
    <mergeCell ref="E30:E33"/>
    <mergeCell ref="E44:E45"/>
    <mergeCell ref="E58:E62"/>
    <mergeCell ref="E68:E71"/>
    <mergeCell ref="E77:E82"/>
    <mergeCell ref="E105:E108"/>
    <mergeCell ref="E110:E111"/>
    <mergeCell ref="E145:E146"/>
    <mergeCell ref="E152:E153"/>
    <mergeCell ref="E164:E165"/>
    <mergeCell ref="E174:E175"/>
    <mergeCell ref="E181:E182"/>
    <mergeCell ref="E185:E186"/>
    <mergeCell ref="E190:E191"/>
    <mergeCell ref="E192:E197"/>
    <mergeCell ref="E198:E199"/>
    <mergeCell ref="E200:E205"/>
    <mergeCell ref="E207:E208"/>
    <mergeCell ref="E211:E213"/>
    <mergeCell ref="E214:E218"/>
    <mergeCell ref="E225:E226"/>
    <mergeCell ref="E230:E232"/>
    <mergeCell ref="E233:E234"/>
    <mergeCell ref="E240:E242"/>
    <mergeCell ref="E243:E244"/>
    <mergeCell ref="E272:E273"/>
    <mergeCell ref="E274:E275"/>
    <mergeCell ref="E279:E280"/>
    <mergeCell ref="E281:E282"/>
    <mergeCell ref="E284:E285"/>
    <mergeCell ref="E289:E290"/>
    <mergeCell ref="E291:E292"/>
    <mergeCell ref="E294:E295"/>
    <mergeCell ref="E297:E298"/>
    <mergeCell ref="E299:E301"/>
    <mergeCell ref="E318:E319"/>
    <mergeCell ref="E323:E324"/>
    <mergeCell ref="E328:E330"/>
    <mergeCell ref="E335:E336"/>
    <mergeCell ref="H3:H4"/>
    <mergeCell ref="H6:H7"/>
    <mergeCell ref="H8:H9"/>
    <mergeCell ref="H16:H18"/>
    <mergeCell ref="H21:H23"/>
    <mergeCell ref="H30:H33"/>
    <mergeCell ref="H44:H45"/>
    <mergeCell ref="H58:H62"/>
    <mergeCell ref="H68:H71"/>
    <mergeCell ref="H77:H82"/>
    <mergeCell ref="H105:H108"/>
    <mergeCell ref="H110:H111"/>
    <mergeCell ref="H145:H146"/>
    <mergeCell ref="H152:H153"/>
    <mergeCell ref="H164:H165"/>
    <mergeCell ref="H174:H175"/>
    <mergeCell ref="H181:H182"/>
    <mergeCell ref="H185:H186"/>
    <mergeCell ref="H190:H191"/>
    <mergeCell ref="H192:H197"/>
    <mergeCell ref="H198:H199"/>
    <mergeCell ref="H200:H205"/>
    <mergeCell ref="H207:H208"/>
    <mergeCell ref="H211:H213"/>
    <mergeCell ref="H214:H218"/>
    <mergeCell ref="H225:H226"/>
    <mergeCell ref="H230:H232"/>
    <mergeCell ref="H233:H234"/>
    <mergeCell ref="H240:H242"/>
    <mergeCell ref="H243:H244"/>
    <mergeCell ref="H272:H273"/>
    <mergeCell ref="H274:H275"/>
    <mergeCell ref="H279:H280"/>
    <mergeCell ref="H281:H282"/>
    <mergeCell ref="H284:H285"/>
    <mergeCell ref="H289:H290"/>
    <mergeCell ref="H291:H292"/>
    <mergeCell ref="H294:H295"/>
    <mergeCell ref="H297:H298"/>
    <mergeCell ref="H299:H301"/>
    <mergeCell ref="H318:H319"/>
    <mergeCell ref="H323:H324"/>
    <mergeCell ref="H328:H330"/>
    <mergeCell ref="H335:H336"/>
  </mergeCells>
  <pageMargins left="0.751388888888889" right="0.511805555555556" top="0.66875" bottom="0.472222222222222" header="0.5" footer="0.236111111111111"/>
  <pageSetup paperSize="9" scale="95" fitToHeight="0" orientation="portrait" horizontalDpi="600"/>
  <headerFooter>
    <oddFooter>&amp;C第 &amp;P 页，共 &amp;N 页</oddFooter>
  </headerFooter>
  <rowBreaks count="1" manualBreakCount="1">
    <brk id="135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8"/>
  <sheetViews>
    <sheetView view="pageBreakPreview" zoomScaleNormal="100" workbookViewId="0">
      <pane ySplit="4" topLeftCell="A175" activePane="bottomLeft" state="frozen"/>
      <selection/>
      <selection pane="bottomLeft" activeCell="A5" sqref="A5:H197"/>
    </sheetView>
  </sheetViews>
  <sheetFormatPr defaultColWidth="9" defaultRowHeight="15" outlineLevelCol="7"/>
  <cols>
    <col min="1" max="1" width="12.8333333333333" style="181" customWidth="1"/>
    <col min="2" max="2" width="9.25" style="182" customWidth="1"/>
    <col min="3" max="3" width="11.0833333333333" style="182" customWidth="1"/>
    <col min="4" max="5" width="12.5833333333333" style="182" customWidth="1"/>
    <col min="6" max="6" width="9" style="181" customWidth="1"/>
    <col min="7" max="7" width="21" style="183" customWidth="1"/>
    <col min="8" max="8" width="9.58333333333333" style="178" customWidth="1"/>
    <col min="9" max="16384" width="9" style="178"/>
  </cols>
  <sheetData>
    <row r="1" ht="19" customHeight="1" spans="1:1">
      <c r="A1" s="181" t="s">
        <v>219</v>
      </c>
    </row>
    <row r="2" s="178" customFormat="1" ht="23" customHeight="1" spans="1:7">
      <c r="A2" s="184" t="s">
        <v>615</v>
      </c>
      <c r="B2" s="185"/>
      <c r="C2" s="185"/>
      <c r="D2" s="185"/>
      <c r="E2" s="185"/>
      <c r="F2" s="186"/>
      <c r="G2" s="187"/>
    </row>
    <row r="3" s="178" customFormat="1" ht="22" customHeight="1" spans="1:8">
      <c r="A3" s="188" t="s">
        <v>221</v>
      </c>
      <c r="B3" s="188" t="s">
        <v>222</v>
      </c>
      <c r="C3" s="189" t="s">
        <v>223</v>
      </c>
      <c r="D3" s="190" t="s">
        <v>224</v>
      </c>
      <c r="E3" s="190" t="s">
        <v>225</v>
      </c>
      <c r="F3" s="190" t="s">
        <v>226</v>
      </c>
      <c r="G3" s="191"/>
      <c r="H3" s="190" t="s">
        <v>227</v>
      </c>
    </row>
    <row r="4" s="178" customFormat="1" ht="22" customHeight="1" spans="1:8">
      <c r="A4" s="192"/>
      <c r="B4" s="192"/>
      <c r="C4" s="193"/>
      <c r="D4" s="194"/>
      <c r="E4" s="194"/>
      <c r="F4" s="190" t="s">
        <v>228</v>
      </c>
      <c r="G4" s="195" t="s">
        <v>229</v>
      </c>
      <c r="H4" s="194"/>
    </row>
    <row r="5" s="179" customFormat="1" ht="22" customHeight="1" spans="1:8">
      <c r="A5" s="196" t="s">
        <v>616</v>
      </c>
      <c r="B5" s="197" t="s">
        <v>617</v>
      </c>
      <c r="C5" s="198">
        <v>0.3375</v>
      </c>
      <c r="D5" s="199">
        <v>0.911</v>
      </c>
      <c r="E5" s="199">
        <v>1.09</v>
      </c>
      <c r="F5" s="200">
        <v>1.09</v>
      </c>
      <c r="G5" s="201" t="s">
        <v>618</v>
      </c>
      <c r="H5" s="200">
        <f t="shared" ref="H5:H8" si="0">C5+D5-E5</f>
        <v>0.1585</v>
      </c>
    </row>
    <row r="6" s="180" customFormat="1" ht="22" customHeight="1" spans="1:8">
      <c r="A6" s="202" t="s">
        <v>619</v>
      </c>
      <c r="B6" s="203" t="s">
        <v>620</v>
      </c>
      <c r="C6" s="204">
        <v>0.169</v>
      </c>
      <c r="D6" s="205">
        <v>26.1705</v>
      </c>
      <c r="E6" s="205">
        <v>23.192</v>
      </c>
      <c r="F6" s="200">
        <v>8.657</v>
      </c>
      <c r="G6" s="201" t="s">
        <v>237</v>
      </c>
      <c r="H6" s="206">
        <f t="shared" si="0"/>
        <v>3.1475</v>
      </c>
    </row>
    <row r="7" s="180" customFormat="1" ht="22" customHeight="1" spans="1:8">
      <c r="A7" s="207"/>
      <c r="B7" s="208"/>
      <c r="C7" s="209"/>
      <c r="D7" s="210"/>
      <c r="E7" s="210"/>
      <c r="F7" s="200">
        <v>14.535</v>
      </c>
      <c r="G7" s="201" t="s">
        <v>621</v>
      </c>
      <c r="H7" s="211"/>
    </row>
    <row r="8" s="180" customFormat="1" ht="22" customHeight="1" spans="1:8">
      <c r="A8" s="212" t="s">
        <v>622</v>
      </c>
      <c r="B8" s="213" t="s">
        <v>623</v>
      </c>
      <c r="C8" s="214">
        <v>1.5305</v>
      </c>
      <c r="D8" s="215">
        <v>4.4735</v>
      </c>
      <c r="E8" s="215">
        <v>5.768</v>
      </c>
      <c r="F8" s="200">
        <v>2.168</v>
      </c>
      <c r="G8" s="201" t="s">
        <v>618</v>
      </c>
      <c r="H8" s="216">
        <f t="shared" si="0"/>
        <v>0.236</v>
      </c>
    </row>
    <row r="9" s="180" customFormat="1" ht="22" customHeight="1" spans="1:8">
      <c r="A9" s="207"/>
      <c r="B9" s="208"/>
      <c r="C9" s="209"/>
      <c r="D9" s="210"/>
      <c r="E9" s="210"/>
      <c r="F9" s="200">
        <v>3.6</v>
      </c>
      <c r="G9" s="201" t="s">
        <v>624</v>
      </c>
      <c r="H9" s="211"/>
    </row>
    <row r="10" s="180" customFormat="1" ht="22" customHeight="1" spans="1:8">
      <c r="A10" s="196" t="s">
        <v>625</v>
      </c>
      <c r="B10" s="197" t="s">
        <v>626</v>
      </c>
      <c r="C10" s="198">
        <v>0.222</v>
      </c>
      <c r="D10" s="199">
        <v>3.277</v>
      </c>
      <c r="E10" s="199">
        <v>0</v>
      </c>
      <c r="F10" s="200">
        <v>0</v>
      </c>
      <c r="G10" s="201" t="s">
        <v>232</v>
      </c>
      <c r="H10" s="200">
        <f>C10+D10-E10</f>
        <v>3.499</v>
      </c>
    </row>
    <row r="11" s="180" customFormat="1" ht="22" customHeight="1" spans="1:8">
      <c r="A11" s="217" t="s">
        <v>230</v>
      </c>
      <c r="B11" s="197" t="s">
        <v>231</v>
      </c>
      <c r="C11" s="199">
        <v>0.166</v>
      </c>
      <c r="D11" s="199">
        <v>0.324</v>
      </c>
      <c r="E11" s="199">
        <v>0.49</v>
      </c>
      <c r="F11" s="200">
        <v>0.49</v>
      </c>
      <c r="G11" s="201" t="s">
        <v>621</v>
      </c>
      <c r="H11" s="200">
        <f>C11+D11-E11</f>
        <v>0</v>
      </c>
    </row>
    <row r="12" s="180" customFormat="1" ht="22" customHeight="1" spans="1:8">
      <c r="A12" s="196" t="s">
        <v>233</v>
      </c>
      <c r="B12" s="218" t="s">
        <v>234</v>
      </c>
      <c r="C12" s="219">
        <v>0</v>
      </c>
      <c r="D12" s="219">
        <v>0.5145</v>
      </c>
      <c r="E12" s="219">
        <v>0</v>
      </c>
      <c r="F12" s="200">
        <v>0</v>
      </c>
      <c r="G12" s="201" t="s">
        <v>232</v>
      </c>
      <c r="H12" s="200">
        <f>C12+D12-E12</f>
        <v>0.5145</v>
      </c>
    </row>
    <row r="13" s="180" customFormat="1" ht="22" customHeight="1" spans="1:8">
      <c r="A13" s="217" t="s">
        <v>240</v>
      </c>
      <c r="B13" s="197" t="s">
        <v>241</v>
      </c>
      <c r="C13" s="199">
        <v>2.7385</v>
      </c>
      <c r="D13" s="199">
        <v>4.452</v>
      </c>
      <c r="E13" s="199">
        <v>4.34</v>
      </c>
      <c r="F13" s="200">
        <v>4.34</v>
      </c>
      <c r="G13" s="201" t="s">
        <v>624</v>
      </c>
      <c r="H13" s="200">
        <f>C13+D13-E13</f>
        <v>2.8505</v>
      </c>
    </row>
    <row r="14" s="180" customFormat="1" ht="22" customHeight="1" spans="1:8">
      <c r="A14" s="217" t="s">
        <v>243</v>
      </c>
      <c r="B14" s="197" t="s">
        <v>244</v>
      </c>
      <c r="C14" s="199">
        <v>0.0325000000000033</v>
      </c>
      <c r="D14" s="199">
        <v>4.6145</v>
      </c>
      <c r="E14" s="199">
        <v>4.6155</v>
      </c>
      <c r="F14" s="200">
        <v>0.0005</v>
      </c>
      <c r="G14" s="201" t="s">
        <v>438</v>
      </c>
      <c r="H14" s="199">
        <f>C14+D14-E14</f>
        <v>0.031500000000003</v>
      </c>
    </row>
    <row r="15" s="180" customFormat="1" ht="22" customHeight="1" spans="1:8">
      <c r="A15" s="217"/>
      <c r="B15" s="197"/>
      <c r="C15" s="199"/>
      <c r="D15" s="199"/>
      <c r="E15" s="199"/>
      <c r="F15" s="200">
        <v>1.434</v>
      </c>
      <c r="G15" s="201" t="s">
        <v>237</v>
      </c>
      <c r="H15" s="199"/>
    </row>
    <row r="16" s="180" customFormat="1" ht="22" customHeight="1" spans="1:8">
      <c r="A16" s="217"/>
      <c r="B16" s="197"/>
      <c r="C16" s="199"/>
      <c r="D16" s="199"/>
      <c r="E16" s="199"/>
      <c r="F16" s="200">
        <v>3.181</v>
      </c>
      <c r="G16" s="201" t="s">
        <v>621</v>
      </c>
      <c r="H16" s="199"/>
    </row>
    <row r="17" s="180" customFormat="1" ht="22" customHeight="1" spans="1:8">
      <c r="A17" s="217" t="s">
        <v>251</v>
      </c>
      <c r="B17" s="220" t="s">
        <v>252</v>
      </c>
      <c r="C17" s="200">
        <v>2.424</v>
      </c>
      <c r="D17" s="200">
        <v>24.133</v>
      </c>
      <c r="E17" s="200">
        <v>26.3015</v>
      </c>
      <c r="F17" s="200">
        <v>0.0025</v>
      </c>
      <c r="G17" s="201" t="s">
        <v>438</v>
      </c>
      <c r="H17" s="199">
        <f>C17+D17-E17</f>
        <v>0.255499999999998</v>
      </c>
    </row>
    <row r="18" s="180" customFormat="1" ht="22" customHeight="1" spans="1:8">
      <c r="A18" s="217"/>
      <c r="B18" s="220"/>
      <c r="C18" s="200"/>
      <c r="D18" s="200"/>
      <c r="E18" s="200"/>
      <c r="F18" s="200">
        <v>16.509</v>
      </c>
      <c r="G18" s="201" t="s">
        <v>618</v>
      </c>
      <c r="H18" s="199"/>
    </row>
    <row r="19" s="180" customFormat="1" ht="22" customHeight="1" spans="1:8">
      <c r="A19" s="217"/>
      <c r="B19" s="220"/>
      <c r="C19" s="200"/>
      <c r="D19" s="200"/>
      <c r="E19" s="200"/>
      <c r="F19" s="200">
        <v>9.79</v>
      </c>
      <c r="G19" s="201" t="s">
        <v>624</v>
      </c>
      <c r="H19" s="199"/>
    </row>
    <row r="20" s="180" customFormat="1" ht="22" customHeight="1" spans="1:8">
      <c r="A20" s="217" t="s">
        <v>255</v>
      </c>
      <c r="B20" s="220" t="s">
        <v>256</v>
      </c>
      <c r="C20" s="200">
        <v>4.728</v>
      </c>
      <c r="D20" s="199">
        <v>12.86</v>
      </c>
      <c r="E20" s="200">
        <v>10.92</v>
      </c>
      <c r="F20" s="200">
        <v>10.92</v>
      </c>
      <c r="G20" s="201" t="s">
        <v>389</v>
      </c>
      <c r="H20" s="199">
        <f>C20+D20-E20</f>
        <v>6.668</v>
      </c>
    </row>
    <row r="21" s="180" customFormat="1" ht="22" customHeight="1" spans="1:8">
      <c r="A21" s="221" t="s">
        <v>261</v>
      </c>
      <c r="B21" s="220" t="s">
        <v>262</v>
      </c>
      <c r="C21" s="200">
        <v>0.0175</v>
      </c>
      <c r="D21" s="199">
        <v>0</v>
      </c>
      <c r="E21" s="200">
        <v>0.0175</v>
      </c>
      <c r="F21" s="200">
        <v>0.0175</v>
      </c>
      <c r="G21" s="201" t="s">
        <v>271</v>
      </c>
      <c r="H21" s="199">
        <f>C21+D21-E21</f>
        <v>0</v>
      </c>
    </row>
    <row r="22" s="180" customFormat="1" ht="22" customHeight="1" spans="1:8">
      <c r="A22" s="222" t="s">
        <v>627</v>
      </c>
      <c r="B22" s="223" t="s">
        <v>628</v>
      </c>
      <c r="C22" s="206">
        <v>1.0855</v>
      </c>
      <c r="D22" s="205">
        <v>101.3215</v>
      </c>
      <c r="E22" s="206">
        <v>92.5</v>
      </c>
      <c r="F22" s="200">
        <v>13.55</v>
      </c>
      <c r="G22" s="201" t="s">
        <v>629</v>
      </c>
      <c r="H22" s="205">
        <f>C22+D22-E22</f>
        <v>9.907</v>
      </c>
    </row>
    <row r="23" s="180" customFormat="1" ht="22" customHeight="1" spans="1:8">
      <c r="A23" s="224"/>
      <c r="B23" s="225"/>
      <c r="C23" s="216"/>
      <c r="D23" s="215"/>
      <c r="E23" s="216"/>
      <c r="F23" s="200">
        <v>25.08</v>
      </c>
      <c r="G23" s="201" t="s">
        <v>330</v>
      </c>
      <c r="H23" s="215"/>
    </row>
    <row r="24" s="180" customFormat="1" ht="22" customHeight="1" spans="1:8">
      <c r="A24" s="224"/>
      <c r="B24" s="225"/>
      <c r="C24" s="216"/>
      <c r="D24" s="215"/>
      <c r="E24" s="216"/>
      <c r="F24" s="200">
        <v>26.73</v>
      </c>
      <c r="G24" s="201" t="s">
        <v>624</v>
      </c>
      <c r="H24" s="215"/>
    </row>
    <row r="25" s="180" customFormat="1" ht="22" customHeight="1" spans="1:8">
      <c r="A25" s="226"/>
      <c r="B25" s="227"/>
      <c r="C25" s="211"/>
      <c r="D25" s="210"/>
      <c r="E25" s="211"/>
      <c r="F25" s="200">
        <v>27.14</v>
      </c>
      <c r="G25" s="201" t="s">
        <v>621</v>
      </c>
      <c r="H25" s="210"/>
    </row>
    <row r="26" s="180" customFormat="1" ht="22" customHeight="1" spans="1:8">
      <c r="A26" s="221" t="s">
        <v>630</v>
      </c>
      <c r="B26" s="220" t="s">
        <v>631</v>
      </c>
      <c r="C26" s="200">
        <v>2.3635</v>
      </c>
      <c r="D26" s="199">
        <v>12.159</v>
      </c>
      <c r="E26" s="200">
        <v>13.06</v>
      </c>
      <c r="F26" s="200">
        <v>13.06</v>
      </c>
      <c r="G26" s="201" t="s">
        <v>632</v>
      </c>
      <c r="H26" s="199">
        <f>C26+D26-E26</f>
        <v>1.4625</v>
      </c>
    </row>
    <row r="27" s="180" customFormat="1" ht="22" customHeight="1" spans="1:8">
      <c r="A27" s="228" t="s">
        <v>265</v>
      </c>
      <c r="B27" s="223" t="s">
        <v>266</v>
      </c>
      <c r="C27" s="206">
        <v>0</v>
      </c>
      <c r="D27" s="205">
        <v>3.8655</v>
      </c>
      <c r="E27" s="206">
        <v>3.8655</v>
      </c>
      <c r="F27" s="200">
        <v>3.8655</v>
      </c>
      <c r="G27" s="201" t="s">
        <v>271</v>
      </c>
      <c r="H27" s="205">
        <f>C27+D27-E27</f>
        <v>0</v>
      </c>
    </row>
    <row r="28" s="180" customFormat="1" ht="22" customHeight="1" spans="1:8">
      <c r="A28" s="228" t="s">
        <v>275</v>
      </c>
      <c r="B28" s="223" t="s">
        <v>276</v>
      </c>
      <c r="C28" s="206">
        <v>0</v>
      </c>
      <c r="D28" s="206">
        <v>4.0785</v>
      </c>
      <c r="E28" s="206">
        <v>4.0785</v>
      </c>
      <c r="F28" s="200">
        <v>4.0785</v>
      </c>
      <c r="G28" s="201" t="s">
        <v>271</v>
      </c>
      <c r="H28" s="206">
        <f t="shared" ref="H28:H33" si="1">C28+D28-E28</f>
        <v>0</v>
      </c>
    </row>
    <row r="29" s="180" customFormat="1" ht="22" customHeight="1" spans="1:8">
      <c r="A29" s="217" t="s">
        <v>281</v>
      </c>
      <c r="B29" s="220" t="s">
        <v>282</v>
      </c>
      <c r="C29" s="200">
        <v>0.0035</v>
      </c>
      <c r="D29" s="200">
        <v>0</v>
      </c>
      <c r="E29" s="200">
        <v>0.0035</v>
      </c>
      <c r="F29" s="200">
        <v>0.0035</v>
      </c>
      <c r="G29" s="201" t="s">
        <v>271</v>
      </c>
      <c r="H29" s="200">
        <f t="shared" si="1"/>
        <v>0</v>
      </c>
    </row>
    <row r="30" s="180" customFormat="1" ht="22" customHeight="1" spans="1:8">
      <c r="A30" s="228" t="s">
        <v>285</v>
      </c>
      <c r="B30" s="223" t="s">
        <v>286</v>
      </c>
      <c r="C30" s="206">
        <v>0.541</v>
      </c>
      <c r="D30" s="206">
        <v>1.355</v>
      </c>
      <c r="E30" s="206">
        <v>1.882</v>
      </c>
      <c r="F30" s="200">
        <v>0.022</v>
      </c>
      <c r="G30" s="201" t="s">
        <v>438</v>
      </c>
      <c r="H30" s="206">
        <f t="shared" si="1"/>
        <v>0.014</v>
      </c>
    </row>
    <row r="31" s="180" customFormat="1" ht="22" customHeight="1" spans="1:8">
      <c r="A31" s="229"/>
      <c r="B31" s="227"/>
      <c r="C31" s="211"/>
      <c r="D31" s="211"/>
      <c r="E31" s="211"/>
      <c r="F31" s="200">
        <v>1.86</v>
      </c>
      <c r="G31" s="201" t="s">
        <v>629</v>
      </c>
      <c r="H31" s="211"/>
    </row>
    <row r="32" s="180" customFormat="1" ht="22" customHeight="1" spans="1:8">
      <c r="A32" s="222" t="s">
        <v>289</v>
      </c>
      <c r="B32" s="223" t="s">
        <v>290</v>
      </c>
      <c r="C32" s="206">
        <v>2.0575</v>
      </c>
      <c r="D32" s="206">
        <v>8.9815</v>
      </c>
      <c r="E32" s="206">
        <v>10.93</v>
      </c>
      <c r="F32" s="200">
        <v>10.93</v>
      </c>
      <c r="G32" s="201" t="s">
        <v>245</v>
      </c>
      <c r="H32" s="206">
        <f>C32+D32-E32</f>
        <v>0.109000000000002</v>
      </c>
    </row>
    <row r="33" s="180" customFormat="1" ht="22" customHeight="1" spans="1:8">
      <c r="A33" s="221" t="s">
        <v>633</v>
      </c>
      <c r="B33" s="220" t="s">
        <v>634</v>
      </c>
      <c r="C33" s="200">
        <v>0</v>
      </c>
      <c r="D33" s="200">
        <v>2.1085</v>
      </c>
      <c r="E33" s="200">
        <v>2.1085</v>
      </c>
      <c r="F33" s="200">
        <v>2.1085</v>
      </c>
      <c r="G33" s="201" t="s">
        <v>271</v>
      </c>
      <c r="H33" s="200">
        <f>C33+D33-E33</f>
        <v>0</v>
      </c>
    </row>
    <row r="34" s="180" customFormat="1" ht="22" customHeight="1" spans="1:8">
      <c r="A34" s="228" t="s">
        <v>637</v>
      </c>
      <c r="B34" s="223" t="s">
        <v>638</v>
      </c>
      <c r="C34" s="206">
        <v>22.0415</v>
      </c>
      <c r="D34" s="206">
        <v>298.123</v>
      </c>
      <c r="E34" s="206">
        <v>320.1645</v>
      </c>
      <c r="F34" s="200">
        <v>65.68</v>
      </c>
      <c r="G34" s="201" t="s">
        <v>334</v>
      </c>
      <c r="H34" s="206">
        <f>C34+D34-E34</f>
        <v>0</v>
      </c>
    </row>
    <row r="35" s="180" customFormat="1" ht="22" customHeight="1" spans="1:8">
      <c r="A35" s="230"/>
      <c r="B35" s="225"/>
      <c r="C35" s="216"/>
      <c r="D35" s="216"/>
      <c r="E35" s="216"/>
      <c r="F35" s="200">
        <v>32.08</v>
      </c>
      <c r="G35" s="201" t="s">
        <v>330</v>
      </c>
      <c r="H35" s="216"/>
    </row>
    <row r="36" s="180" customFormat="1" ht="22" customHeight="1" spans="1:8">
      <c r="A36" s="230"/>
      <c r="B36" s="225"/>
      <c r="C36" s="216"/>
      <c r="D36" s="216"/>
      <c r="E36" s="216"/>
      <c r="F36" s="200">
        <v>27.75</v>
      </c>
      <c r="G36" s="201" t="s">
        <v>639</v>
      </c>
      <c r="H36" s="216"/>
    </row>
    <row r="37" s="180" customFormat="1" ht="22" customHeight="1" spans="1:8">
      <c r="A37" s="230"/>
      <c r="B37" s="225"/>
      <c r="C37" s="216"/>
      <c r="D37" s="216"/>
      <c r="E37" s="216"/>
      <c r="F37" s="200">
        <v>53.46</v>
      </c>
      <c r="G37" s="201" t="s">
        <v>327</v>
      </c>
      <c r="H37" s="216"/>
    </row>
    <row r="38" s="180" customFormat="1" ht="22" customHeight="1" spans="1:8">
      <c r="A38" s="229"/>
      <c r="B38" s="227"/>
      <c r="C38" s="211"/>
      <c r="D38" s="211"/>
      <c r="E38" s="211"/>
      <c r="F38" s="200">
        <v>141.1945</v>
      </c>
      <c r="G38" s="201" t="s">
        <v>271</v>
      </c>
      <c r="H38" s="211"/>
    </row>
    <row r="39" s="180" customFormat="1" ht="22" customHeight="1" spans="1:8">
      <c r="A39" s="217" t="s">
        <v>640</v>
      </c>
      <c r="B39" s="220" t="s">
        <v>641</v>
      </c>
      <c r="C39" s="200">
        <v>0</v>
      </c>
      <c r="D39" s="200">
        <v>62.516</v>
      </c>
      <c r="E39" s="200">
        <v>62.516</v>
      </c>
      <c r="F39" s="200">
        <v>62.516</v>
      </c>
      <c r="G39" s="201" t="s">
        <v>271</v>
      </c>
      <c r="H39" s="200">
        <f>C39+D39-E39</f>
        <v>0</v>
      </c>
    </row>
    <row r="40" s="180" customFormat="1" ht="22" customHeight="1" spans="1:8">
      <c r="A40" s="217" t="s">
        <v>642</v>
      </c>
      <c r="B40" s="220" t="s">
        <v>643</v>
      </c>
      <c r="C40" s="200">
        <v>0</v>
      </c>
      <c r="D40" s="200">
        <v>28.443</v>
      </c>
      <c r="E40" s="200">
        <v>28.443</v>
      </c>
      <c r="F40" s="200">
        <v>28.443</v>
      </c>
      <c r="G40" s="201" t="s">
        <v>271</v>
      </c>
      <c r="H40" s="200">
        <f>C40+D40-E40</f>
        <v>0</v>
      </c>
    </row>
    <row r="41" s="180" customFormat="1" ht="22" customHeight="1" spans="1:8">
      <c r="A41" s="217" t="s">
        <v>644</v>
      </c>
      <c r="B41" s="220" t="s">
        <v>645</v>
      </c>
      <c r="C41" s="200">
        <v>0</v>
      </c>
      <c r="D41" s="200">
        <v>38.3615</v>
      </c>
      <c r="E41" s="200">
        <v>38.3615</v>
      </c>
      <c r="F41" s="200">
        <v>38.3615</v>
      </c>
      <c r="G41" s="201" t="s">
        <v>271</v>
      </c>
      <c r="H41" s="200">
        <f>C41+D41-E41</f>
        <v>0</v>
      </c>
    </row>
    <row r="42" s="180" customFormat="1" ht="22" customHeight="1" spans="1:8">
      <c r="A42" s="217" t="s">
        <v>646</v>
      </c>
      <c r="B42" s="220" t="s">
        <v>647</v>
      </c>
      <c r="C42" s="200">
        <v>5.85</v>
      </c>
      <c r="D42" s="200">
        <v>18.808</v>
      </c>
      <c r="E42" s="200">
        <v>24.658</v>
      </c>
      <c r="F42" s="200">
        <v>24.658</v>
      </c>
      <c r="G42" s="201" t="s">
        <v>271</v>
      </c>
      <c r="H42" s="200">
        <f>C42+D42-E42</f>
        <v>0</v>
      </c>
    </row>
    <row r="43" s="180" customFormat="1" ht="22" customHeight="1" spans="1:8">
      <c r="A43" s="228" t="s">
        <v>648</v>
      </c>
      <c r="B43" s="223" t="s">
        <v>649</v>
      </c>
      <c r="C43" s="206">
        <v>54.3725</v>
      </c>
      <c r="D43" s="206">
        <v>724.2005</v>
      </c>
      <c r="E43" s="206">
        <v>742.57</v>
      </c>
      <c r="F43" s="200">
        <v>82.77</v>
      </c>
      <c r="G43" s="201" t="s">
        <v>650</v>
      </c>
      <c r="H43" s="206">
        <f>C43+D43-E43</f>
        <v>36.003</v>
      </c>
    </row>
    <row r="44" s="180" customFormat="1" ht="22" customHeight="1" spans="1:8">
      <c r="A44" s="230"/>
      <c r="B44" s="225"/>
      <c r="C44" s="216"/>
      <c r="D44" s="216"/>
      <c r="E44" s="216"/>
      <c r="F44" s="200">
        <v>242.75</v>
      </c>
      <c r="G44" s="201" t="s">
        <v>651</v>
      </c>
      <c r="H44" s="216"/>
    </row>
    <row r="45" s="180" customFormat="1" ht="22" customHeight="1" spans="1:8">
      <c r="A45" s="230"/>
      <c r="B45" s="225"/>
      <c r="C45" s="216"/>
      <c r="D45" s="216"/>
      <c r="E45" s="216"/>
      <c r="F45" s="200">
        <v>350.58</v>
      </c>
      <c r="G45" s="201" t="s">
        <v>621</v>
      </c>
      <c r="H45" s="216"/>
    </row>
    <row r="46" s="180" customFormat="1" ht="22" customHeight="1" spans="1:8">
      <c r="A46" s="229"/>
      <c r="B46" s="227"/>
      <c r="C46" s="211"/>
      <c r="D46" s="211"/>
      <c r="E46" s="211"/>
      <c r="F46" s="200">
        <v>66.47</v>
      </c>
      <c r="G46" s="201" t="s">
        <v>621</v>
      </c>
      <c r="H46" s="211"/>
    </row>
    <row r="47" s="180" customFormat="1" ht="22" customHeight="1" spans="1:8">
      <c r="A47" s="217" t="s">
        <v>652</v>
      </c>
      <c r="B47" s="220" t="s">
        <v>653</v>
      </c>
      <c r="C47" s="200">
        <v>7.148</v>
      </c>
      <c r="D47" s="200">
        <v>111.2115</v>
      </c>
      <c r="E47" s="200">
        <v>98.81</v>
      </c>
      <c r="F47" s="200">
        <v>98.81</v>
      </c>
      <c r="G47" s="201" t="s">
        <v>334</v>
      </c>
      <c r="H47" s="200">
        <f>C47+D47-E47</f>
        <v>19.5495</v>
      </c>
    </row>
    <row r="48" s="180" customFormat="1" ht="22" customHeight="1" spans="1:8">
      <c r="A48" s="228" t="s">
        <v>317</v>
      </c>
      <c r="B48" s="223" t="s">
        <v>318</v>
      </c>
      <c r="C48" s="206">
        <v>36.0335</v>
      </c>
      <c r="D48" s="206">
        <v>1881.3805</v>
      </c>
      <c r="E48" s="206">
        <v>1888.05</v>
      </c>
      <c r="F48" s="200">
        <v>32.74</v>
      </c>
      <c r="G48" s="201" t="s">
        <v>650</v>
      </c>
      <c r="H48" s="206">
        <f>C48+D48-E48</f>
        <v>29.364</v>
      </c>
    </row>
    <row r="49" s="180" customFormat="1" ht="22" customHeight="1" spans="1:8">
      <c r="A49" s="230"/>
      <c r="B49" s="225"/>
      <c r="C49" s="216"/>
      <c r="D49" s="216"/>
      <c r="E49" s="216"/>
      <c r="F49" s="200">
        <v>291.5</v>
      </c>
      <c r="G49" s="201" t="s">
        <v>651</v>
      </c>
      <c r="H49" s="216"/>
    </row>
    <row r="50" s="180" customFormat="1" ht="22" customHeight="1" spans="1:8">
      <c r="A50" s="230"/>
      <c r="B50" s="225"/>
      <c r="C50" s="216"/>
      <c r="D50" s="216"/>
      <c r="E50" s="216"/>
      <c r="F50" s="200">
        <v>253.54</v>
      </c>
      <c r="G50" s="201" t="s">
        <v>330</v>
      </c>
      <c r="H50" s="216"/>
    </row>
    <row r="51" s="180" customFormat="1" ht="22" customHeight="1" spans="1:8">
      <c r="A51" s="230"/>
      <c r="B51" s="225"/>
      <c r="C51" s="216"/>
      <c r="D51" s="216"/>
      <c r="E51" s="216"/>
      <c r="F51" s="200">
        <v>338.05</v>
      </c>
      <c r="G51" s="201" t="s">
        <v>237</v>
      </c>
      <c r="H51" s="216"/>
    </row>
    <row r="52" s="180" customFormat="1" ht="22" customHeight="1" spans="1:8">
      <c r="A52" s="230"/>
      <c r="B52" s="225"/>
      <c r="C52" s="216"/>
      <c r="D52" s="216"/>
      <c r="E52" s="216"/>
      <c r="F52" s="200">
        <v>918.54</v>
      </c>
      <c r="G52" s="201" t="s">
        <v>621</v>
      </c>
      <c r="H52" s="216"/>
    </row>
    <row r="53" s="180" customFormat="1" ht="22" customHeight="1" spans="1:8">
      <c r="A53" s="229"/>
      <c r="B53" s="227"/>
      <c r="C53" s="211"/>
      <c r="D53" s="211"/>
      <c r="E53" s="211"/>
      <c r="F53" s="200">
        <v>53.68</v>
      </c>
      <c r="G53" s="201" t="s">
        <v>621</v>
      </c>
      <c r="H53" s="211"/>
    </row>
    <row r="54" s="180" customFormat="1" ht="22" customHeight="1" spans="1:8">
      <c r="A54" s="228" t="s">
        <v>323</v>
      </c>
      <c r="B54" s="223" t="s">
        <v>324</v>
      </c>
      <c r="C54" s="206">
        <v>0</v>
      </c>
      <c r="D54" s="206">
        <v>0.515</v>
      </c>
      <c r="E54" s="206">
        <v>0.515</v>
      </c>
      <c r="F54" s="200">
        <v>0.515</v>
      </c>
      <c r="G54" s="201" t="s">
        <v>271</v>
      </c>
      <c r="H54" s="206">
        <f>C54+D54-E54</f>
        <v>0</v>
      </c>
    </row>
    <row r="55" s="180" customFormat="1" ht="22" customHeight="1" spans="1:8">
      <c r="A55" s="228" t="s">
        <v>332</v>
      </c>
      <c r="B55" s="223" t="s">
        <v>333</v>
      </c>
      <c r="C55" s="206">
        <v>0</v>
      </c>
      <c r="D55" s="206">
        <v>3.0705</v>
      </c>
      <c r="E55" s="206">
        <v>3.0705</v>
      </c>
      <c r="F55" s="200">
        <v>3.0705</v>
      </c>
      <c r="G55" s="201" t="s">
        <v>271</v>
      </c>
      <c r="H55" s="206">
        <f>C55+D55-E55</f>
        <v>0</v>
      </c>
    </row>
    <row r="56" s="180" customFormat="1" ht="22" customHeight="1" spans="1:8">
      <c r="A56" s="217" t="s">
        <v>345</v>
      </c>
      <c r="B56" s="220" t="s">
        <v>346</v>
      </c>
      <c r="C56" s="200">
        <v>4.0275</v>
      </c>
      <c r="D56" s="200">
        <v>8.2745</v>
      </c>
      <c r="E56" s="200">
        <v>8.49</v>
      </c>
      <c r="F56" s="200">
        <v>8.49</v>
      </c>
      <c r="G56" s="201" t="s">
        <v>237</v>
      </c>
      <c r="H56" s="200">
        <f t="shared" ref="H56:H67" si="2">C56+D56-E56</f>
        <v>3.812</v>
      </c>
    </row>
    <row r="57" s="180" customFormat="1" ht="22" customHeight="1" spans="1:8">
      <c r="A57" s="217" t="s">
        <v>357</v>
      </c>
      <c r="B57" s="220" t="s">
        <v>358</v>
      </c>
      <c r="C57" s="200">
        <v>5.3465</v>
      </c>
      <c r="D57" s="200">
        <v>46.9915</v>
      </c>
      <c r="E57" s="200">
        <v>48.05</v>
      </c>
      <c r="F57" s="200">
        <v>48.05</v>
      </c>
      <c r="G57" s="201" t="s">
        <v>621</v>
      </c>
      <c r="H57" s="200">
        <f t="shared" si="2"/>
        <v>4.288</v>
      </c>
    </row>
    <row r="58" s="180" customFormat="1" ht="22" customHeight="1" spans="1:8">
      <c r="A58" s="217" t="s">
        <v>654</v>
      </c>
      <c r="B58" s="220" t="s">
        <v>655</v>
      </c>
      <c r="C58" s="200">
        <v>0</v>
      </c>
      <c r="D58" s="200">
        <v>1345.919</v>
      </c>
      <c r="E58" s="200">
        <v>1345.919</v>
      </c>
      <c r="F58" s="200">
        <v>1345.919</v>
      </c>
      <c r="G58" s="201" t="s">
        <v>367</v>
      </c>
      <c r="H58" s="200">
        <f t="shared" si="2"/>
        <v>0</v>
      </c>
    </row>
    <row r="59" s="180" customFormat="1" ht="22" customHeight="1" spans="1:8">
      <c r="A59" s="228" t="s">
        <v>656</v>
      </c>
      <c r="B59" s="223" t="s">
        <v>657</v>
      </c>
      <c r="C59" s="206">
        <v>63.3025</v>
      </c>
      <c r="D59" s="206">
        <v>877.4455</v>
      </c>
      <c r="E59" s="206">
        <v>923.468</v>
      </c>
      <c r="F59" s="200">
        <v>423.272</v>
      </c>
      <c r="G59" s="201" t="s">
        <v>658</v>
      </c>
      <c r="H59" s="206">
        <f t="shared" si="2"/>
        <v>17.2800000000001</v>
      </c>
    </row>
    <row r="60" s="180" customFormat="1" ht="22" customHeight="1" spans="1:8">
      <c r="A60" s="230"/>
      <c r="B60" s="225"/>
      <c r="C60" s="216"/>
      <c r="D60" s="216"/>
      <c r="E60" s="216"/>
      <c r="F60" s="200">
        <v>89.916</v>
      </c>
      <c r="G60" s="201" t="s">
        <v>659</v>
      </c>
      <c r="H60" s="216"/>
    </row>
    <row r="61" s="180" customFormat="1" ht="22" customHeight="1" spans="1:8">
      <c r="A61" s="230"/>
      <c r="B61" s="225"/>
      <c r="C61" s="216"/>
      <c r="D61" s="216"/>
      <c r="E61" s="216"/>
      <c r="F61" s="200">
        <v>406.28</v>
      </c>
      <c r="G61" s="201" t="s">
        <v>660</v>
      </c>
      <c r="H61" s="216"/>
    </row>
    <row r="62" s="180" customFormat="1" ht="22" customHeight="1" spans="1:8">
      <c r="A62" s="229"/>
      <c r="B62" s="227"/>
      <c r="C62" s="211"/>
      <c r="D62" s="211"/>
      <c r="E62" s="211"/>
      <c r="F62" s="200">
        <v>4</v>
      </c>
      <c r="G62" s="201" t="s">
        <v>367</v>
      </c>
      <c r="H62" s="211"/>
    </row>
    <row r="63" s="180" customFormat="1" ht="22" customHeight="1" spans="1:8">
      <c r="A63" s="217" t="s">
        <v>661</v>
      </c>
      <c r="B63" s="220" t="s">
        <v>662</v>
      </c>
      <c r="C63" s="200">
        <v>0.786</v>
      </c>
      <c r="D63" s="200">
        <v>2.8995</v>
      </c>
      <c r="E63" s="200">
        <v>0</v>
      </c>
      <c r="F63" s="200">
        <v>0</v>
      </c>
      <c r="G63" s="201" t="s">
        <v>232</v>
      </c>
      <c r="H63" s="200">
        <f>C63+D63-E63</f>
        <v>3.6855</v>
      </c>
    </row>
    <row r="64" s="180" customFormat="1" ht="22" customHeight="1" spans="1:8">
      <c r="A64" s="228" t="s">
        <v>663</v>
      </c>
      <c r="B64" s="223" t="s">
        <v>664</v>
      </c>
      <c r="C64" s="206">
        <v>5.447</v>
      </c>
      <c r="D64" s="206">
        <v>61.0295</v>
      </c>
      <c r="E64" s="206">
        <v>57.45</v>
      </c>
      <c r="F64" s="200">
        <v>7.34</v>
      </c>
      <c r="G64" s="201" t="s">
        <v>43</v>
      </c>
      <c r="H64" s="206">
        <f>C64+D64-E64</f>
        <v>9.0265</v>
      </c>
    </row>
    <row r="65" s="180" customFormat="1" ht="22" customHeight="1" spans="1:8">
      <c r="A65" s="229"/>
      <c r="B65" s="227"/>
      <c r="C65" s="211"/>
      <c r="D65" s="211"/>
      <c r="E65" s="211"/>
      <c r="F65" s="200">
        <v>50.11</v>
      </c>
      <c r="G65" s="201" t="s">
        <v>572</v>
      </c>
      <c r="H65" s="211"/>
    </row>
    <row r="66" s="180" customFormat="1" ht="22" customHeight="1" spans="1:8">
      <c r="A66" s="217" t="s">
        <v>370</v>
      </c>
      <c r="B66" s="220" t="s">
        <v>371</v>
      </c>
      <c r="C66" s="200">
        <v>0.385</v>
      </c>
      <c r="D66" s="200">
        <v>0.005</v>
      </c>
      <c r="E66" s="200">
        <v>0.39</v>
      </c>
      <c r="F66" s="200">
        <v>0.39</v>
      </c>
      <c r="G66" s="201" t="s">
        <v>621</v>
      </c>
      <c r="H66" s="200">
        <f>C66+D66-E66</f>
        <v>0</v>
      </c>
    </row>
    <row r="67" s="180" customFormat="1" ht="22" customHeight="1" spans="1:8">
      <c r="A67" s="217" t="s">
        <v>387</v>
      </c>
      <c r="B67" s="220" t="s">
        <v>388</v>
      </c>
      <c r="C67" s="200">
        <v>6.211</v>
      </c>
      <c r="D67" s="200">
        <v>9.199</v>
      </c>
      <c r="E67" s="200">
        <v>10.59</v>
      </c>
      <c r="F67" s="200">
        <v>10.59</v>
      </c>
      <c r="G67" s="201" t="s">
        <v>621</v>
      </c>
      <c r="H67" s="200">
        <f>C67+D67-E67</f>
        <v>4.82</v>
      </c>
    </row>
    <row r="68" s="180" customFormat="1" ht="22" customHeight="1" spans="1:8">
      <c r="A68" s="217" t="s">
        <v>392</v>
      </c>
      <c r="B68" s="220" t="s">
        <v>393</v>
      </c>
      <c r="C68" s="200">
        <v>0.002</v>
      </c>
      <c r="D68" s="200">
        <v>0</v>
      </c>
      <c r="E68" s="200">
        <v>0.002</v>
      </c>
      <c r="F68" s="200">
        <v>0.002</v>
      </c>
      <c r="G68" s="201" t="s">
        <v>367</v>
      </c>
      <c r="H68" s="200">
        <f t="shared" ref="H68:H87" si="3">C68+D68-E68</f>
        <v>0</v>
      </c>
    </row>
    <row r="69" s="180" customFormat="1" ht="22" customHeight="1" spans="1:8">
      <c r="A69" s="217" t="s">
        <v>418</v>
      </c>
      <c r="B69" s="220" t="s">
        <v>419</v>
      </c>
      <c r="C69" s="200">
        <v>1.304</v>
      </c>
      <c r="D69" s="200">
        <v>3.8415</v>
      </c>
      <c r="E69" s="200">
        <v>0</v>
      </c>
      <c r="F69" s="200">
        <v>0</v>
      </c>
      <c r="G69" s="201" t="s">
        <v>232</v>
      </c>
      <c r="H69" s="200">
        <f t="shared" si="3"/>
        <v>5.1455</v>
      </c>
    </row>
    <row r="70" s="180" customFormat="1" ht="22" customHeight="1" spans="1:8">
      <c r="A70" s="228" t="s">
        <v>673</v>
      </c>
      <c r="B70" s="223" t="s">
        <v>674</v>
      </c>
      <c r="C70" s="206">
        <v>0.022</v>
      </c>
      <c r="D70" s="206">
        <v>0</v>
      </c>
      <c r="E70" s="206">
        <v>0.022</v>
      </c>
      <c r="F70" s="200">
        <v>0.002</v>
      </c>
      <c r="G70" s="201" t="s">
        <v>438</v>
      </c>
      <c r="H70" s="206">
        <f t="shared" si="3"/>
        <v>0</v>
      </c>
    </row>
    <row r="71" s="180" customFormat="1" ht="22" customHeight="1" spans="1:8">
      <c r="A71" s="229"/>
      <c r="B71" s="227"/>
      <c r="C71" s="211"/>
      <c r="D71" s="211"/>
      <c r="E71" s="211"/>
      <c r="F71" s="200">
        <v>0.02</v>
      </c>
      <c r="G71" s="201" t="s">
        <v>621</v>
      </c>
      <c r="H71" s="211"/>
    </row>
    <row r="72" s="180" customFormat="1" ht="22" customHeight="1" spans="1:8">
      <c r="A72" s="228" t="s">
        <v>685</v>
      </c>
      <c r="B72" s="223" t="s">
        <v>686</v>
      </c>
      <c r="C72" s="206">
        <v>1.6785</v>
      </c>
      <c r="D72" s="206">
        <v>7.083</v>
      </c>
      <c r="E72" s="206">
        <v>8.481</v>
      </c>
      <c r="F72" s="200">
        <v>0.001</v>
      </c>
      <c r="G72" s="201" t="s">
        <v>438</v>
      </c>
      <c r="H72" s="206">
        <f>C72+D72-E72</f>
        <v>0.2805</v>
      </c>
    </row>
    <row r="73" s="180" customFormat="1" ht="22" customHeight="1" spans="1:8">
      <c r="A73" s="229"/>
      <c r="B73" s="227"/>
      <c r="C73" s="211"/>
      <c r="D73" s="211"/>
      <c r="E73" s="211"/>
      <c r="F73" s="200">
        <v>8.48</v>
      </c>
      <c r="G73" s="201" t="s">
        <v>658</v>
      </c>
      <c r="H73" s="211"/>
    </row>
    <row r="74" s="180" customFormat="1" ht="22" customHeight="1" spans="1:8">
      <c r="A74" s="217" t="s">
        <v>687</v>
      </c>
      <c r="B74" s="220" t="s">
        <v>688</v>
      </c>
      <c r="C74" s="200">
        <v>1.7525</v>
      </c>
      <c r="D74" s="200">
        <v>6.61</v>
      </c>
      <c r="E74" s="200">
        <v>8.07</v>
      </c>
      <c r="F74" s="200">
        <v>8.07</v>
      </c>
      <c r="G74" s="201" t="s">
        <v>658</v>
      </c>
      <c r="H74" s="200">
        <f t="shared" ref="H74:H80" si="4">C74+D74-E74</f>
        <v>0.2925</v>
      </c>
    </row>
    <row r="75" s="180" customFormat="1" ht="22" customHeight="1" spans="1:8">
      <c r="A75" s="228" t="s">
        <v>695</v>
      </c>
      <c r="B75" s="223" t="s">
        <v>696</v>
      </c>
      <c r="C75" s="206">
        <v>1.051</v>
      </c>
      <c r="D75" s="206">
        <v>3.284</v>
      </c>
      <c r="E75" s="206">
        <v>4.17</v>
      </c>
      <c r="F75" s="200">
        <v>4.17</v>
      </c>
      <c r="G75" s="201" t="s">
        <v>658</v>
      </c>
      <c r="H75" s="206">
        <f t="shared" si="4"/>
        <v>0.165</v>
      </c>
    </row>
    <row r="76" s="180" customFormat="1" ht="22" customHeight="1" spans="1:8">
      <c r="A76" s="217" t="s">
        <v>699</v>
      </c>
      <c r="B76" s="220" t="s">
        <v>700</v>
      </c>
      <c r="C76" s="200">
        <v>0.7635</v>
      </c>
      <c r="D76" s="200">
        <v>2.88</v>
      </c>
      <c r="E76" s="200">
        <v>3.53</v>
      </c>
      <c r="F76" s="200">
        <v>3.53</v>
      </c>
      <c r="G76" s="201" t="s">
        <v>658</v>
      </c>
      <c r="H76" s="200">
        <f t="shared" si="4"/>
        <v>0.1135</v>
      </c>
    </row>
    <row r="77" s="180" customFormat="1" ht="22" customHeight="1" spans="1:8">
      <c r="A77" s="217" t="s">
        <v>701</v>
      </c>
      <c r="B77" s="220" t="s">
        <v>702</v>
      </c>
      <c r="C77" s="200">
        <v>0.857500000000002</v>
      </c>
      <c r="D77" s="200">
        <v>0</v>
      </c>
      <c r="E77" s="200">
        <v>0</v>
      </c>
      <c r="F77" s="200">
        <v>0</v>
      </c>
      <c r="G77" s="201" t="s">
        <v>232</v>
      </c>
      <c r="H77" s="200">
        <f t="shared" si="4"/>
        <v>0.857500000000002</v>
      </c>
    </row>
    <row r="78" s="180" customFormat="1" ht="22" customHeight="1" spans="1:8">
      <c r="A78" s="217" t="s">
        <v>703</v>
      </c>
      <c r="B78" s="220" t="s">
        <v>704</v>
      </c>
      <c r="C78" s="200">
        <v>7.3775</v>
      </c>
      <c r="D78" s="200">
        <v>59.139</v>
      </c>
      <c r="E78" s="200">
        <v>39.04</v>
      </c>
      <c r="F78" s="200">
        <v>39.04</v>
      </c>
      <c r="G78" s="201" t="s">
        <v>658</v>
      </c>
      <c r="H78" s="200">
        <f t="shared" si="4"/>
        <v>27.4765</v>
      </c>
    </row>
    <row r="79" s="180" customFormat="1" ht="22" customHeight="1" spans="1:8">
      <c r="A79" s="217" t="s">
        <v>428</v>
      </c>
      <c r="B79" s="220" t="s">
        <v>429</v>
      </c>
      <c r="C79" s="200">
        <v>2.514</v>
      </c>
      <c r="D79" s="200">
        <v>7.708</v>
      </c>
      <c r="E79" s="200">
        <v>5.88</v>
      </c>
      <c r="F79" s="200">
        <v>5.88</v>
      </c>
      <c r="G79" s="201" t="s">
        <v>705</v>
      </c>
      <c r="H79" s="200">
        <f t="shared" si="4"/>
        <v>4.342</v>
      </c>
    </row>
    <row r="80" s="180" customFormat="1" ht="22" customHeight="1" spans="1:8">
      <c r="A80" s="228" t="s">
        <v>430</v>
      </c>
      <c r="B80" s="223" t="s">
        <v>431</v>
      </c>
      <c r="C80" s="206">
        <v>6.185</v>
      </c>
      <c r="D80" s="206">
        <v>11.952</v>
      </c>
      <c r="E80" s="206">
        <v>17.4</v>
      </c>
      <c r="F80" s="200">
        <v>9.1</v>
      </c>
      <c r="G80" s="201" t="s">
        <v>706</v>
      </c>
      <c r="H80" s="206">
        <f t="shared" si="4"/>
        <v>0.737000000000002</v>
      </c>
    </row>
    <row r="81" s="180" customFormat="1" ht="22" customHeight="1" spans="1:8">
      <c r="A81" s="229"/>
      <c r="B81" s="227"/>
      <c r="C81" s="211"/>
      <c r="D81" s="211"/>
      <c r="E81" s="211"/>
      <c r="F81" s="200">
        <v>8.3</v>
      </c>
      <c r="G81" s="201" t="s">
        <v>707</v>
      </c>
      <c r="H81" s="211"/>
    </row>
    <row r="82" s="180" customFormat="1" ht="22" customHeight="1" spans="1:8">
      <c r="A82" s="221" t="s">
        <v>708</v>
      </c>
      <c r="B82" s="220" t="s">
        <v>709</v>
      </c>
      <c r="C82" s="200">
        <v>0</v>
      </c>
      <c r="D82" s="200">
        <v>78.57</v>
      </c>
      <c r="E82" s="200">
        <v>78.57</v>
      </c>
      <c r="F82" s="200">
        <v>78.57</v>
      </c>
      <c r="G82" s="201" t="s">
        <v>435</v>
      </c>
      <c r="H82" s="200">
        <f>C82+D82-E82</f>
        <v>0</v>
      </c>
    </row>
    <row r="83" s="180" customFormat="1" ht="22" customHeight="1" spans="1:8">
      <c r="A83" s="217" t="s">
        <v>710</v>
      </c>
      <c r="B83" s="220" t="s">
        <v>711</v>
      </c>
      <c r="C83" s="200">
        <v>46.114</v>
      </c>
      <c r="D83" s="200">
        <v>194.007</v>
      </c>
      <c r="E83" s="200">
        <v>236.189</v>
      </c>
      <c r="F83" s="200">
        <v>236.189</v>
      </c>
      <c r="G83" s="201" t="s">
        <v>446</v>
      </c>
      <c r="H83" s="200">
        <f>C83+D83-E83</f>
        <v>3.93200000000002</v>
      </c>
    </row>
    <row r="84" s="180" customFormat="1" ht="22" customHeight="1" spans="1:8">
      <c r="A84" s="228" t="s">
        <v>714</v>
      </c>
      <c r="B84" s="223" t="s">
        <v>715</v>
      </c>
      <c r="C84" s="206">
        <v>33.221</v>
      </c>
      <c r="D84" s="206">
        <v>376.107</v>
      </c>
      <c r="E84" s="206">
        <v>382.28</v>
      </c>
      <c r="F84" s="200">
        <v>101.62</v>
      </c>
      <c r="G84" s="231" t="s">
        <v>716</v>
      </c>
      <c r="H84" s="206">
        <f>C84+D84-E84</f>
        <v>27.0480000000001</v>
      </c>
    </row>
    <row r="85" s="180" customFormat="1" ht="22" customHeight="1" spans="1:8">
      <c r="A85" s="229"/>
      <c r="B85" s="227"/>
      <c r="C85" s="211"/>
      <c r="D85" s="211"/>
      <c r="E85" s="211"/>
      <c r="F85" s="200">
        <v>280.66</v>
      </c>
      <c r="G85" s="231" t="s">
        <v>439</v>
      </c>
      <c r="H85" s="211"/>
    </row>
    <row r="86" s="180" customFormat="1" ht="22" customHeight="1" spans="1:8">
      <c r="A86" s="217" t="s">
        <v>717</v>
      </c>
      <c r="B86" s="220" t="s">
        <v>718</v>
      </c>
      <c r="C86" s="200">
        <v>0</v>
      </c>
      <c r="D86" s="200">
        <v>2.8105</v>
      </c>
      <c r="E86" s="200">
        <v>2.48</v>
      </c>
      <c r="F86" s="200">
        <v>2.48</v>
      </c>
      <c r="G86" s="231" t="s">
        <v>439</v>
      </c>
      <c r="H86" s="200">
        <f>C86+D86-E86</f>
        <v>0.3305</v>
      </c>
    </row>
    <row r="87" s="180" customFormat="1" ht="22" customHeight="1" spans="1:8">
      <c r="A87" s="217" t="s">
        <v>450</v>
      </c>
      <c r="B87" s="220" t="s">
        <v>451</v>
      </c>
      <c r="C87" s="200">
        <v>5.152</v>
      </c>
      <c r="D87" s="200">
        <v>20.143</v>
      </c>
      <c r="E87" s="200">
        <v>24.71</v>
      </c>
      <c r="F87" s="200">
        <v>24.71</v>
      </c>
      <c r="G87" s="231" t="s">
        <v>719</v>
      </c>
      <c r="H87" s="200">
        <f>C87+D87-E87</f>
        <v>0.585000000000001</v>
      </c>
    </row>
    <row r="88" s="180" customFormat="1" ht="22" customHeight="1" spans="1:8">
      <c r="A88" s="196" t="s">
        <v>720</v>
      </c>
      <c r="B88" s="197" t="s">
        <v>721</v>
      </c>
      <c r="C88" s="200">
        <v>0.3675</v>
      </c>
      <c r="D88" s="200">
        <v>1.444</v>
      </c>
      <c r="E88" s="200">
        <v>1.5525</v>
      </c>
      <c r="F88" s="200">
        <v>1.5525</v>
      </c>
      <c r="G88" s="201" t="s">
        <v>446</v>
      </c>
      <c r="H88" s="200">
        <f>C88+D88-E88</f>
        <v>0.259</v>
      </c>
    </row>
    <row r="89" s="180" customFormat="1" ht="22" customHeight="1" spans="1:8">
      <c r="A89" s="228" t="s">
        <v>455</v>
      </c>
      <c r="B89" s="203" t="s">
        <v>456</v>
      </c>
      <c r="C89" s="205">
        <v>20.4395</v>
      </c>
      <c r="D89" s="205">
        <v>91.958</v>
      </c>
      <c r="E89" s="205">
        <v>92.32</v>
      </c>
      <c r="F89" s="200">
        <v>10.14</v>
      </c>
      <c r="G89" s="201" t="s">
        <v>716</v>
      </c>
      <c r="H89" s="206">
        <f>C89+D89-E89</f>
        <v>20.0775</v>
      </c>
    </row>
    <row r="90" s="180" customFormat="1" ht="22" customHeight="1" spans="1:8">
      <c r="A90" s="229"/>
      <c r="B90" s="208"/>
      <c r="C90" s="210"/>
      <c r="D90" s="210"/>
      <c r="E90" s="210"/>
      <c r="F90" s="199">
        <v>82.18</v>
      </c>
      <c r="G90" s="231" t="s">
        <v>439</v>
      </c>
      <c r="H90" s="211"/>
    </row>
    <row r="91" s="180" customFormat="1" ht="22" customHeight="1" spans="1:8">
      <c r="A91" s="196" t="s">
        <v>457</v>
      </c>
      <c r="B91" s="197" t="s">
        <v>458</v>
      </c>
      <c r="C91" s="199">
        <v>1.791</v>
      </c>
      <c r="D91" s="199">
        <v>7.83</v>
      </c>
      <c r="E91" s="199">
        <v>2.02</v>
      </c>
      <c r="F91" s="199">
        <v>2.02</v>
      </c>
      <c r="G91" s="231" t="s">
        <v>439</v>
      </c>
      <c r="H91" s="200">
        <f t="shared" ref="H91:H93" si="5">C91+D91-E91</f>
        <v>7.601</v>
      </c>
    </row>
    <row r="92" s="180" customFormat="1" ht="22" customHeight="1" spans="1:8">
      <c r="A92" s="217" t="s">
        <v>459</v>
      </c>
      <c r="B92" s="197" t="s">
        <v>460</v>
      </c>
      <c r="C92" s="199">
        <v>0.326</v>
      </c>
      <c r="D92" s="199">
        <v>1.5665</v>
      </c>
      <c r="E92" s="199">
        <v>0</v>
      </c>
      <c r="F92" s="199">
        <v>0</v>
      </c>
      <c r="G92" s="201" t="s">
        <v>232</v>
      </c>
      <c r="H92" s="200">
        <f t="shared" si="5"/>
        <v>1.8925</v>
      </c>
    </row>
    <row r="93" s="180" customFormat="1" ht="22" customHeight="1" spans="1:8">
      <c r="A93" s="228" t="s">
        <v>722</v>
      </c>
      <c r="B93" s="232" t="s">
        <v>723</v>
      </c>
      <c r="C93" s="205">
        <v>0</v>
      </c>
      <c r="D93" s="205">
        <v>7.864</v>
      </c>
      <c r="E93" s="205">
        <v>7.8105</v>
      </c>
      <c r="F93" s="199">
        <v>7.77</v>
      </c>
      <c r="G93" s="201" t="s">
        <v>716</v>
      </c>
      <c r="H93" s="206">
        <f t="shared" si="5"/>
        <v>0.0534999999999997</v>
      </c>
    </row>
    <row r="94" s="180" customFormat="1" ht="22" customHeight="1" spans="1:8">
      <c r="A94" s="229"/>
      <c r="B94" s="233"/>
      <c r="C94" s="210"/>
      <c r="D94" s="210"/>
      <c r="E94" s="210"/>
      <c r="F94" s="199">
        <v>0.0405</v>
      </c>
      <c r="G94" s="201" t="s">
        <v>271</v>
      </c>
      <c r="H94" s="211"/>
    </row>
    <row r="95" s="180" customFormat="1" ht="22" customHeight="1" spans="1:8">
      <c r="A95" s="217" t="s">
        <v>724</v>
      </c>
      <c r="B95" s="197" t="s">
        <v>725</v>
      </c>
      <c r="C95" s="199">
        <v>5.069</v>
      </c>
      <c r="D95" s="199">
        <v>21.3205</v>
      </c>
      <c r="E95" s="199">
        <v>18.93</v>
      </c>
      <c r="F95" s="199">
        <v>18.93</v>
      </c>
      <c r="G95" s="201" t="s">
        <v>621</v>
      </c>
      <c r="H95" s="200">
        <f>C95+D95-E95</f>
        <v>7.4595</v>
      </c>
    </row>
    <row r="96" s="180" customFormat="1" ht="22" customHeight="1" spans="1:8">
      <c r="A96" s="228" t="s">
        <v>726</v>
      </c>
      <c r="B96" s="203" t="s">
        <v>727</v>
      </c>
      <c r="C96" s="205">
        <v>12.282</v>
      </c>
      <c r="D96" s="205">
        <v>240.5035</v>
      </c>
      <c r="E96" s="205">
        <v>240.8</v>
      </c>
      <c r="F96" s="199">
        <v>67.5</v>
      </c>
      <c r="G96" s="201" t="s">
        <v>237</v>
      </c>
      <c r="H96" s="206">
        <f>C96+D96-E96</f>
        <v>11.9855</v>
      </c>
    </row>
    <row r="97" s="180" customFormat="1" ht="30" customHeight="1" spans="1:8">
      <c r="A97" s="229"/>
      <c r="B97" s="208"/>
      <c r="C97" s="210"/>
      <c r="D97" s="210"/>
      <c r="E97" s="210"/>
      <c r="F97" s="199">
        <v>173.3</v>
      </c>
      <c r="G97" s="201" t="s">
        <v>468</v>
      </c>
      <c r="H97" s="211"/>
    </row>
    <row r="98" s="180" customFormat="1" ht="22" customHeight="1" spans="1:8">
      <c r="A98" s="230" t="s">
        <v>728</v>
      </c>
      <c r="B98" s="213" t="s">
        <v>729</v>
      </c>
      <c r="C98" s="215">
        <v>12.866</v>
      </c>
      <c r="D98" s="215">
        <v>599.663</v>
      </c>
      <c r="E98" s="215">
        <v>550.28</v>
      </c>
      <c r="F98" s="199">
        <v>65.72</v>
      </c>
      <c r="G98" s="201" t="s">
        <v>389</v>
      </c>
      <c r="H98" s="216">
        <f>C98+D98-E98</f>
        <v>62.249</v>
      </c>
    </row>
    <row r="99" s="180" customFormat="1" ht="22" customHeight="1" spans="1:8">
      <c r="A99" s="230"/>
      <c r="B99" s="213"/>
      <c r="C99" s="215"/>
      <c r="D99" s="215"/>
      <c r="E99" s="215"/>
      <c r="F99" s="199">
        <v>213.24</v>
      </c>
      <c r="G99" s="201" t="s">
        <v>327</v>
      </c>
      <c r="H99" s="216"/>
    </row>
    <row r="100" s="180" customFormat="1" ht="22" customHeight="1" spans="1:8">
      <c r="A100" s="230"/>
      <c r="B100" s="213"/>
      <c r="C100" s="215"/>
      <c r="D100" s="215"/>
      <c r="E100" s="215"/>
      <c r="F100" s="199">
        <v>132.98</v>
      </c>
      <c r="G100" s="201" t="s">
        <v>624</v>
      </c>
      <c r="H100" s="216"/>
    </row>
    <row r="101" s="180" customFormat="1" ht="22" customHeight="1" spans="1:8">
      <c r="A101" s="230"/>
      <c r="B101" s="213"/>
      <c r="C101" s="215"/>
      <c r="D101" s="215"/>
      <c r="E101" s="215"/>
      <c r="F101" s="199">
        <v>68.71</v>
      </c>
      <c r="G101" s="201" t="s">
        <v>621</v>
      </c>
      <c r="H101" s="216"/>
    </row>
    <row r="102" s="180" customFormat="1" ht="22" customHeight="1" spans="1:8">
      <c r="A102" s="230"/>
      <c r="B102" s="213"/>
      <c r="C102" s="215"/>
      <c r="D102" s="215"/>
      <c r="E102" s="215"/>
      <c r="F102" s="199">
        <v>34.78</v>
      </c>
      <c r="G102" s="201" t="s">
        <v>621</v>
      </c>
      <c r="H102" s="216"/>
    </row>
    <row r="103" s="180" customFormat="1" ht="22" customHeight="1" spans="1:8">
      <c r="A103" s="229"/>
      <c r="B103" s="208"/>
      <c r="C103" s="210"/>
      <c r="D103" s="210"/>
      <c r="E103" s="210"/>
      <c r="F103" s="199">
        <v>34.85</v>
      </c>
      <c r="G103" s="201" t="s">
        <v>468</v>
      </c>
      <c r="H103" s="211"/>
    </row>
    <row r="104" s="180" customFormat="1" ht="22" customHeight="1" spans="1:8">
      <c r="A104" s="234" t="s">
        <v>469</v>
      </c>
      <c r="B104" s="223" t="s">
        <v>470</v>
      </c>
      <c r="C104" s="206">
        <v>13.788</v>
      </c>
      <c r="D104" s="206">
        <v>346.1965</v>
      </c>
      <c r="E104" s="206">
        <v>355.76</v>
      </c>
      <c r="F104" s="200">
        <v>29.19</v>
      </c>
      <c r="G104" s="231" t="s">
        <v>389</v>
      </c>
      <c r="H104" s="206">
        <f>C104+D104-E104</f>
        <v>4.22450000000003</v>
      </c>
    </row>
    <row r="105" s="180" customFormat="1" ht="22" customHeight="1" spans="1:8">
      <c r="A105" s="235"/>
      <c r="B105" s="225"/>
      <c r="C105" s="216"/>
      <c r="D105" s="216"/>
      <c r="E105" s="216"/>
      <c r="F105" s="200">
        <v>62.5</v>
      </c>
      <c r="G105" s="231" t="s">
        <v>327</v>
      </c>
      <c r="H105" s="216"/>
    </row>
    <row r="106" s="180" customFormat="1" ht="22" customHeight="1" spans="1:8">
      <c r="A106" s="235"/>
      <c r="B106" s="225"/>
      <c r="C106" s="216"/>
      <c r="D106" s="216"/>
      <c r="E106" s="216"/>
      <c r="F106" s="200">
        <v>139.34</v>
      </c>
      <c r="G106" s="231" t="s">
        <v>624</v>
      </c>
      <c r="H106" s="216"/>
    </row>
    <row r="107" s="180" customFormat="1" ht="22" customHeight="1" spans="1:8">
      <c r="A107" s="235"/>
      <c r="B107" s="225"/>
      <c r="C107" s="216"/>
      <c r="D107" s="216"/>
      <c r="E107" s="216"/>
      <c r="F107" s="200">
        <v>68.27</v>
      </c>
      <c r="G107" s="231" t="s">
        <v>621</v>
      </c>
      <c r="H107" s="216"/>
    </row>
    <row r="108" s="180" customFormat="1" ht="22" customHeight="1" spans="1:8">
      <c r="A108" s="235"/>
      <c r="B108" s="225"/>
      <c r="C108" s="216"/>
      <c r="D108" s="216"/>
      <c r="E108" s="216"/>
      <c r="F108" s="200">
        <v>22.24</v>
      </c>
      <c r="G108" s="201" t="s">
        <v>621</v>
      </c>
      <c r="H108" s="216"/>
    </row>
    <row r="109" s="180" customFormat="1" ht="22" customHeight="1" spans="1:8">
      <c r="A109" s="236"/>
      <c r="B109" s="227"/>
      <c r="C109" s="211"/>
      <c r="D109" s="211"/>
      <c r="E109" s="211"/>
      <c r="F109" s="200">
        <v>34.22</v>
      </c>
      <c r="G109" s="231" t="s">
        <v>468</v>
      </c>
      <c r="H109" s="211"/>
    </row>
    <row r="110" s="180" customFormat="1" ht="22" customHeight="1" spans="1:8">
      <c r="A110" s="237" t="s">
        <v>730</v>
      </c>
      <c r="B110" s="220" t="s">
        <v>731</v>
      </c>
      <c r="C110" s="200">
        <v>4.5035</v>
      </c>
      <c r="D110" s="200">
        <v>15.0825</v>
      </c>
      <c r="E110" s="200">
        <v>19.38</v>
      </c>
      <c r="F110" s="200">
        <v>19.38</v>
      </c>
      <c r="G110" s="201" t="s">
        <v>237</v>
      </c>
      <c r="H110" s="200">
        <f>C110+D110-E110</f>
        <v>0.206</v>
      </c>
    </row>
    <row r="111" s="180" customFormat="1" ht="22" customHeight="1" spans="1:8">
      <c r="A111" s="234" t="s">
        <v>732</v>
      </c>
      <c r="B111" s="223" t="s">
        <v>733</v>
      </c>
      <c r="C111" s="206">
        <v>3.6005</v>
      </c>
      <c r="D111" s="206">
        <v>11.7715</v>
      </c>
      <c r="E111" s="206">
        <v>15.214</v>
      </c>
      <c r="F111" s="200">
        <v>0.134</v>
      </c>
      <c r="G111" s="231" t="s">
        <v>438</v>
      </c>
      <c r="H111" s="206">
        <f>C111+D111-E111</f>
        <v>0.157999999999999</v>
      </c>
    </row>
    <row r="112" s="180" customFormat="1" ht="22" customHeight="1" spans="1:8">
      <c r="A112" s="236"/>
      <c r="B112" s="227"/>
      <c r="C112" s="211"/>
      <c r="D112" s="211"/>
      <c r="E112" s="211"/>
      <c r="F112" s="200">
        <v>15.08</v>
      </c>
      <c r="G112" s="201" t="s">
        <v>237</v>
      </c>
      <c r="H112" s="211"/>
    </row>
    <row r="113" s="180" customFormat="1" ht="22" customHeight="1" spans="1:8">
      <c r="A113" s="234" t="s">
        <v>738</v>
      </c>
      <c r="B113" s="223" t="s">
        <v>739</v>
      </c>
      <c r="C113" s="206">
        <v>3.6665</v>
      </c>
      <c r="D113" s="206">
        <v>61.617</v>
      </c>
      <c r="E113" s="206">
        <v>58.66</v>
      </c>
      <c r="F113" s="200">
        <v>24.05</v>
      </c>
      <c r="G113" s="231" t="s">
        <v>632</v>
      </c>
      <c r="H113" s="206">
        <f>C113+D113-E113</f>
        <v>6.62350000000001</v>
      </c>
    </row>
    <row r="114" s="180" customFormat="1" ht="22" customHeight="1" spans="1:8">
      <c r="A114" s="235"/>
      <c r="B114" s="225"/>
      <c r="C114" s="216"/>
      <c r="D114" s="216"/>
      <c r="E114" s="216"/>
      <c r="F114" s="200">
        <v>13.69</v>
      </c>
      <c r="G114" s="231" t="s">
        <v>330</v>
      </c>
      <c r="H114" s="216"/>
    </row>
    <row r="115" s="178" customFormat="1" ht="22" customHeight="1" spans="1:8">
      <c r="A115" s="236"/>
      <c r="B115" s="227"/>
      <c r="C115" s="211"/>
      <c r="D115" s="211"/>
      <c r="E115" s="211"/>
      <c r="F115" s="200">
        <v>20.92</v>
      </c>
      <c r="G115" s="231" t="s">
        <v>621</v>
      </c>
      <c r="H115" s="211"/>
    </row>
    <row r="116" spans="1:8">
      <c r="A116" s="235" t="s">
        <v>740</v>
      </c>
      <c r="B116" s="225" t="s">
        <v>741</v>
      </c>
      <c r="C116" s="216">
        <v>12.1375</v>
      </c>
      <c r="D116" s="216">
        <v>53.852</v>
      </c>
      <c r="E116" s="216">
        <v>59.88</v>
      </c>
      <c r="F116" s="200">
        <v>13.27</v>
      </c>
      <c r="G116" s="231" t="s">
        <v>632</v>
      </c>
      <c r="H116" s="216">
        <f>C116+D116-E116</f>
        <v>6.10949999999999</v>
      </c>
    </row>
    <row r="117" spans="1:8">
      <c r="A117" s="235"/>
      <c r="B117" s="225"/>
      <c r="C117" s="216"/>
      <c r="D117" s="216"/>
      <c r="E117" s="216"/>
      <c r="F117" s="200">
        <v>4.88</v>
      </c>
      <c r="G117" s="231" t="s">
        <v>742</v>
      </c>
      <c r="H117" s="216"/>
    </row>
    <row r="118" spans="1:8">
      <c r="A118" s="235"/>
      <c r="B118" s="225"/>
      <c r="C118" s="216"/>
      <c r="D118" s="216"/>
      <c r="E118" s="216"/>
      <c r="F118" s="200">
        <v>11.53</v>
      </c>
      <c r="G118" s="231" t="s">
        <v>389</v>
      </c>
      <c r="H118" s="216"/>
    </row>
    <row r="119" spans="1:8">
      <c r="A119" s="235"/>
      <c r="B119" s="225"/>
      <c r="C119" s="216"/>
      <c r="D119" s="216"/>
      <c r="E119" s="216"/>
      <c r="F119" s="200">
        <v>21.83</v>
      </c>
      <c r="G119" s="231" t="s">
        <v>237</v>
      </c>
      <c r="H119" s="216"/>
    </row>
    <row r="120" spans="1:8">
      <c r="A120" s="236"/>
      <c r="B120" s="227"/>
      <c r="C120" s="211"/>
      <c r="D120" s="211"/>
      <c r="E120" s="211"/>
      <c r="F120" s="200">
        <v>8.37</v>
      </c>
      <c r="G120" s="201" t="s">
        <v>621</v>
      </c>
      <c r="H120" s="211"/>
    </row>
    <row r="121" ht="24" spans="1:8">
      <c r="A121" s="231" t="s">
        <v>482</v>
      </c>
      <c r="B121" s="220" t="s">
        <v>483</v>
      </c>
      <c r="C121" s="200">
        <v>2.3925</v>
      </c>
      <c r="D121" s="200">
        <v>48.061</v>
      </c>
      <c r="E121" s="200">
        <v>37.37</v>
      </c>
      <c r="F121" s="200">
        <v>37.37</v>
      </c>
      <c r="G121" s="201" t="s">
        <v>632</v>
      </c>
      <c r="H121" s="200">
        <f>C121+D121-E121</f>
        <v>13.0835</v>
      </c>
    </row>
    <row r="122" spans="1:8">
      <c r="A122" s="231" t="s">
        <v>484</v>
      </c>
      <c r="B122" s="220" t="s">
        <v>485</v>
      </c>
      <c r="C122" s="200">
        <v>3.251</v>
      </c>
      <c r="D122" s="200">
        <v>53.1575</v>
      </c>
      <c r="E122" s="200">
        <v>54.28</v>
      </c>
      <c r="F122" s="200">
        <v>46.77</v>
      </c>
      <c r="G122" s="231" t="s">
        <v>632</v>
      </c>
      <c r="H122" s="200">
        <f>C122+D122-E122</f>
        <v>2.1285</v>
      </c>
    </row>
    <row r="123" spans="1:8">
      <c r="A123" s="231"/>
      <c r="B123" s="220"/>
      <c r="C123" s="200"/>
      <c r="D123" s="200"/>
      <c r="E123" s="200"/>
      <c r="F123" s="200">
        <v>7.51</v>
      </c>
      <c r="G123" s="231" t="s">
        <v>330</v>
      </c>
      <c r="H123" s="200"/>
    </row>
    <row r="124" spans="1:8">
      <c r="A124" s="238" t="s">
        <v>492</v>
      </c>
      <c r="B124" s="223" t="s">
        <v>493</v>
      </c>
      <c r="C124" s="206">
        <v>9.2515</v>
      </c>
      <c r="D124" s="206">
        <v>40.913</v>
      </c>
      <c r="E124" s="206">
        <v>46.7</v>
      </c>
      <c r="F124" s="200">
        <v>20.24</v>
      </c>
      <c r="G124" s="201" t="s">
        <v>742</v>
      </c>
      <c r="H124" s="206">
        <f>C124+D124-E124</f>
        <v>3.46449999999999</v>
      </c>
    </row>
    <row r="125" spans="1:8">
      <c r="A125" s="239"/>
      <c r="B125" s="225"/>
      <c r="C125" s="216"/>
      <c r="D125" s="216"/>
      <c r="E125" s="216"/>
      <c r="F125" s="200">
        <v>15.58</v>
      </c>
      <c r="G125" s="201" t="s">
        <v>624</v>
      </c>
      <c r="H125" s="216"/>
    </row>
    <row r="126" spans="1:8">
      <c r="A126" s="240"/>
      <c r="B126" s="227"/>
      <c r="C126" s="211"/>
      <c r="D126" s="211"/>
      <c r="E126" s="211"/>
      <c r="F126" s="200">
        <v>10.88</v>
      </c>
      <c r="G126" s="201" t="s">
        <v>621</v>
      </c>
      <c r="H126" s="211"/>
    </row>
    <row r="127" spans="1:8">
      <c r="A127" s="231" t="s">
        <v>494</v>
      </c>
      <c r="B127" s="220" t="s">
        <v>495</v>
      </c>
      <c r="C127" s="200">
        <v>4.7125</v>
      </c>
      <c r="D127" s="200">
        <v>73.005</v>
      </c>
      <c r="E127" s="200">
        <v>74.6</v>
      </c>
      <c r="F127" s="200">
        <v>50.59</v>
      </c>
      <c r="G127" s="231" t="s">
        <v>330</v>
      </c>
      <c r="H127" s="200">
        <f>C127+D127-E127</f>
        <v>3.11750000000001</v>
      </c>
    </row>
    <row r="128" spans="1:8">
      <c r="A128" s="231"/>
      <c r="B128" s="220"/>
      <c r="C128" s="200"/>
      <c r="D128" s="200"/>
      <c r="E128" s="200"/>
      <c r="F128" s="200">
        <v>24.01</v>
      </c>
      <c r="G128" s="231" t="s">
        <v>742</v>
      </c>
      <c r="H128" s="200"/>
    </row>
    <row r="129" ht="24" spans="1:8">
      <c r="A129" s="231" t="s">
        <v>496</v>
      </c>
      <c r="B129" s="220" t="s">
        <v>497</v>
      </c>
      <c r="C129" s="200">
        <v>2.572</v>
      </c>
      <c r="D129" s="200">
        <v>10.048</v>
      </c>
      <c r="E129" s="200">
        <v>12.62</v>
      </c>
      <c r="F129" s="200">
        <v>12.62</v>
      </c>
      <c r="G129" s="231" t="s">
        <v>624</v>
      </c>
      <c r="H129" s="200">
        <f>C129+D129-E129</f>
        <v>0</v>
      </c>
    </row>
    <row r="130" ht="24" spans="1:8">
      <c r="A130" s="231" t="s">
        <v>498</v>
      </c>
      <c r="B130" s="220" t="s">
        <v>499</v>
      </c>
      <c r="C130" s="200">
        <v>2.0365</v>
      </c>
      <c r="D130" s="200">
        <v>11.4535</v>
      </c>
      <c r="E130" s="200">
        <v>13.49</v>
      </c>
      <c r="F130" s="200">
        <v>13.49</v>
      </c>
      <c r="G130" s="231" t="s">
        <v>237</v>
      </c>
      <c r="H130" s="200">
        <f>C130+D130-E130</f>
        <v>0</v>
      </c>
    </row>
    <row r="131" spans="1:8">
      <c r="A131" s="231" t="s">
        <v>743</v>
      </c>
      <c r="B131" s="241" t="s">
        <v>744</v>
      </c>
      <c r="C131" s="200">
        <v>5.8265</v>
      </c>
      <c r="D131" s="200">
        <v>3.1655</v>
      </c>
      <c r="E131" s="200">
        <v>8.992</v>
      </c>
      <c r="F131" s="200">
        <v>8.992</v>
      </c>
      <c r="G131" s="201" t="s">
        <v>271</v>
      </c>
      <c r="H131" s="200">
        <f>C131+D131-E131</f>
        <v>0</v>
      </c>
    </row>
    <row r="132" spans="1:8">
      <c r="A132" s="228" t="s">
        <v>504</v>
      </c>
      <c r="B132" s="223" t="s">
        <v>505</v>
      </c>
      <c r="C132" s="206">
        <v>0.2285</v>
      </c>
      <c r="D132" s="206">
        <v>9.9875</v>
      </c>
      <c r="E132" s="206">
        <v>8.81</v>
      </c>
      <c r="F132" s="200">
        <v>0.011</v>
      </c>
      <c r="G132" s="201" t="s">
        <v>438</v>
      </c>
      <c r="H132" s="206">
        <f>C132+D132-E132</f>
        <v>1.406</v>
      </c>
    </row>
    <row r="133" spans="1:8">
      <c r="A133" s="230"/>
      <c r="B133" s="225"/>
      <c r="C133" s="216"/>
      <c r="D133" s="216"/>
      <c r="E133" s="216"/>
      <c r="F133" s="200">
        <v>6.8</v>
      </c>
      <c r="G133" s="201" t="s">
        <v>621</v>
      </c>
      <c r="H133" s="216"/>
    </row>
    <row r="134" spans="1:8">
      <c r="A134" s="229"/>
      <c r="B134" s="227"/>
      <c r="C134" s="211"/>
      <c r="D134" s="211"/>
      <c r="E134" s="211"/>
      <c r="F134" s="200">
        <v>1.999</v>
      </c>
      <c r="G134" s="201" t="s">
        <v>271</v>
      </c>
      <c r="H134" s="211"/>
    </row>
    <row r="135" spans="1:8">
      <c r="A135" s="202" t="s">
        <v>506</v>
      </c>
      <c r="B135" s="223" t="s">
        <v>507</v>
      </c>
      <c r="C135" s="206">
        <v>0</v>
      </c>
      <c r="D135" s="206">
        <v>3.6855</v>
      </c>
      <c r="E135" s="206">
        <v>3.092</v>
      </c>
      <c r="F135" s="200">
        <v>2.22</v>
      </c>
      <c r="G135" s="201" t="s">
        <v>621</v>
      </c>
      <c r="H135" s="206">
        <f>C135+D135-E135</f>
        <v>0.5935</v>
      </c>
    </row>
    <row r="136" spans="1:8">
      <c r="A136" s="207"/>
      <c r="B136" s="227"/>
      <c r="C136" s="211"/>
      <c r="D136" s="211"/>
      <c r="E136" s="211"/>
      <c r="F136" s="200">
        <v>0.872</v>
      </c>
      <c r="G136" s="201" t="s">
        <v>271</v>
      </c>
      <c r="H136" s="211"/>
    </row>
    <row r="137" spans="1:8">
      <c r="A137" s="196" t="s">
        <v>745</v>
      </c>
      <c r="B137" s="220" t="s">
        <v>746</v>
      </c>
      <c r="C137" s="200">
        <v>0</v>
      </c>
      <c r="D137" s="200">
        <v>1.776</v>
      </c>
      <c r="E137" s="200">
        <v>0.3895</v>
      </c>
      <c r="F137" s="200">
        <v>0.3895</v>
      </c>
      <c r="G137" s="201" t="s">
        <v>271</v>
      </c>
      <c r="H137" s="200">
        <f>C137+D137-E137</f>
        <v>1.3865</v>
      </c>
    </row>
    <row r="138" spans="1:8">
      <c r="A138" s="217" t="s">
        <v>747</v>
      </c>
      <c r="B138" s="220" t="s">
        <v>748</v>
      </c>
      <c r="C138" s="200">
        <v>9.6755</v>
      </c>
      <c r="D138" s="242">
        <v>40.978</v>
      </c>
      <c r="E138" s="242">
        <v>47.8</v>
      </c>
      <c r="F138" s="200">
        <v>47.8</v>
      </c>
      <c r="G138" s="201" t="s">
        <v>516</v>
      </c>
      <c r="H138" s="200">
        <f>C138+D138-E138</f>
        <v>2.8535</v>
      </c>
    </row>
    <row r="139" spans="1:8">
      <c r="A139" s="217" t="s">
        <v>749</v>
      </c>
      <c r="B139" s="220" t="s">
        <v>750</v>
      </c>
      <c r="C139" s="200">
        <v>0.5045</v>
      </c>
      <c r="D139" s="200">
        <v>1.804</v>
      </c>
      <c r="E139" s="200">
        <v>2.04</v>
      </c>
      <c r="F139" s="200">
        <v>2.04</v>
      </c>
      <c r="G139" s="201" t="s">
        <v>516</v>
      </c>
      <c r="H139" s="200">
        <f>C139+D139-E139</f>
        <v>0.2685</v>
      </c>
    </row>
    <row r="140" spans="1:8">
      <c r="A140" s="217" t="s">
        <v>521</v>
      </c>
      <c r="B140" s="220" t="s">
        <v>522</v>
      </c>
      <c r="C140" s="200">
        <v>11.5325</v>
      </c>
      <c r="D140" s="200">
        <v>39.5325</v>
      </c>
      <c r="E140" s="200">
        <v>48.03</v>
      </c>
      <c r="F140" s="200">
        <v>48.03</v>
      </c>
      <c r="G140" s="201" t="s">
        <v>516</v>
      </c>
      <c r="H140" s="200">
        <f>C140+D140-E140</f>
        <v>3.035</v>
      </c>
    </row>
    <row r="141" spans="1:8">
      <c r="A141" s="217" t="s">
        <v>525</v>
      </c>
      <c r="B141" s="220" t="s">
        <v>526</v>
      </c>
      <c r="C141" s="200">
        <v>3.0875</v>
      </c>
      <c r="D141" s="200">
        <v>8.7635</v>
      </c>
      <c r="E141" s="200">
        <v>9.63</v>
      </c>
      <c r="F141" s="200">
        <v>9.63</v>
      </c>
      <c r="G141" s="201" t="s">
        <v>516</v>
      </c>
      <c r="H141" s="200">
        <f>C141+D141-E141</f>
        <v>2.221</v>
      </c>
    </row>
    <row r="142" ht="24" spans="1:8">
      <c r="A142" s="217" t="s">
        <v>529</v>
      </c>
      <c r="B142" s="220" t="s">
        <v>530</v>
      </c>
      <c r="C142" s="200">
        <v>1.683</v>
      </c>
      <c r="D142" s="200">
        <v>6.9365</v>
      </c>
      <c r="E142" s="200">
        <v>8.193</v>
      </c>
      <c r="F142" s="200">
        <v>8.193</v>
      </c>
      <c r="G142" s="201" t="s">
        <v>516</v>
      </c>
      <c r="H142" s="200">
        <f t="shared" ref="H142:H156" si="6">C142+D142-E142</f>
        <v>0.426500000000001</v>
      </c>
    </row>
    <row r="143" ht="24" spans="1:8">
      <c r="A143" s="217" t="s">
        <v>531</v>
      </c>
      <c r="B143" s="220" t="s">
        <v>532</v>
      </c>
      <c r="C143" s="200">
        <v>0.1955</v>
      </c>
      <c r="D143" s="200">
        <v>0.7675</v>
      </c>
      <c r="E143" s="200">
        <v>0</v>
      </c>
      <c r="F143" s="200">
        <v>0</v>
      </c>
      <c r="G143" s="201" t="s">
        <v>232</v>
      </c>
      <c r="H143" s="200">
        <f t="shared" si="6"/>
        <v>0.963</v>
      </c>
    </row>
    <row r="144" spans="1:8">
      <c r="A144" s="217" t="s">
        <v>751</v>
      </c>
      <c r="B144" s="220" t="s">
        <v>752</v>
      </c>
      <c r="C144" s="200">
        <v>3.7375</v>
      </c>
      <c r="D144" s="200">
        <v>15.0105</v>
      </c>
      <c r="E144" s="200">
        <v>15.86</v>
      </c>
      <c r="F144" s="200">
        <v>15.86</v>
      </c>
      <c r="G144" s="231" t="s">
        <v>330</v>
      </c>
      <c r="H144" s="200">
        <f t="shared" si="6"/>
        <v>2.888</v>
      </c>
    </row>
    <row r="145" spans="1:8">
      <c r="A145" s="217" t="s">
        <v>753</v>
      </c>
      <c r="B145" s="220" t="s">
        <v>754</v>
      </c>
      <c r="C145" s="200">
        <v>0</v>
      </c>
      <c r="D145" s="200">
        <v>0.5605</v>
      </c>
      <c r="E145" s="200">
        <v>0</v>
      </c>
      <c r="F145" s="200">
        <v>0</v>
      </c>
      <c r="G145" s="201" t="s">
        <v>232</v>
      </c>
      <c r="H145" s="200">
        <f t="shared" si="6"/>
        <v>0.5605</v>
      </c>
    </row>
    <row r="146" spans="1:8">
      <c r="A146" s="217" t="s">
        <v>755</v>
      </c>
      <c r="B146" s="220" t="s">
        <v>756</v>
      </c>
      <c r="C146" s="200">
        <v>0.2295</v>
      </c>
      <c r="D146" s="200">
        <v>0.964</v>
      </c>
      <c r="E146" s="200">
        <v>0</v>
      </c>
      <c r="F146" s="200">
        <v>0</v>
      </c>
      <c r="G146" s="231" t="s">
        <v>232</v>
      </c>
      <c r="H146" s="200">
        <f t="shared" si="6"/>
        <v>1.1935</v>
      </c>
    </row>
    <row r="147" spans="1:8">
      <c r="A147" s="228" t="s">
        <v>757</v>
      </c>
      <c r="B147" s="223" t="s">
        <v>758</v>
      </c>
      <c r="C147" s="206">
        <v>0.465</v>
      </c>
      <c r="D147" s="206">
        <v>52.8195</v>
      </c>
      <c r="E147" s="206">
        <v>50.439</v>
      </c>
      <c r="F147" s="200">
        <v>30.51</v>
      </c>
      <c r="G147" s="201" t="s">
        <v>245</v>
      </c>
      <c r="H147" s="206">
        <f t="shared" si="6"/>
        <v>2.8455</v>
      </c>
    </row>
    <row r="148" spans="1:8">
      <c r="A148" s="229"/>
      <c r="B148" s="227"/>
      <c r="C148" s="211"/>
      <c r="D148" s="211"/>
      <c r="E148" s="211"/>
      <c r="F148" s="200">
        <v>19.929</v>
      </c>
      <c r="G148" s="201" t="s">
        <v>271</v>
      </c>
      <c r="H148" s="211"/>
    </row>
    <row r="149" spans="1:8">
      <c r="A149" s="228" t="s">
        <v>759</v>
      </c>
      <c r="B149" s="223" t="s">
        <v>760</v>
      </c>
      <c r="C149" s="206">
        <v>12.326</v>
      </c>
      <c r="D149" s="206">
        <v>107.619</v>
      </c>
      <c r="E149" s="206">
        <v>115.8285</v>
      </c>
      <c r="F149" s="200">
        <v>95.98</v>
      </c>
      <c r="G149" s="201" t="s">
        <v>245</v>
      </c>
      <c r="H149" s="206">
        <f>C149+D149-E149</f>
        <v>4.11649999999999</v>
      </c>
    </row>
    <row r="150" spans="1:8">
      <c r="A150" s="229"/>
      <c r="B150" s="227"/>
      <c r="C150" s="211"/>
      <c r="D150" s="211"/>
      <c r="E150" s="211"/>
      <c r="F150" s="200">
        <v>19.8485</v>
      </c>
      <c r="G150" s="201" t="s">
        <v>271</v>
      </c>
      <c r="H150" s="211"/>
    </row>
    <row r="151" spans="1:8">
      <c r="A151" s="217" t="s">
        <v>761</v>
      </c>
      <c r="B151" s="220" t="s">
        <v>762</v>
      </c>
      <c r="C151" s="200">
        <v>1.1105</v>
      </c>
      <c r="D151" s="200">
        <v>3.6045</v>
      </c>
      <c r="E151" s="200">
        <v>4.54</v>
      </c>
      <c r="F151" s="200">
        <v>4.54</v>
      </c>
      <c r="G151" s="231" t="s">
        <v>330</v>
      </c>
      <c r="H151" s="200">
        <f>C151+D151-E151</f>
        <v>0.175</v>
      </c>
    </row>
    <row r="152" spans="1:8">
      <c r="A152" s="217" t="s">
        <v>763</v>
      </c>
      <c r="B152" s="220" t="s">
        <v>764</v>
      </c>
      <c r="C152" s="200">
        <v>0.0845</v>
      </c>
      <c r="D152" s="200">
        <v>0.253</v>
      </c>
      <c r="E152" s="200">
        <v>0</v>
      </c>
      <c r="F152" s="200">
        <v>0</v>
      </c>
      <c r="G152" s="231" t="s">
        <v>232</v>
      </c>
      <c r="H152" s="200">
        <f>C152+D152-E152</f>
        <v>0.3375</v>
      </c>
    </row>
    <row r="153" spans="1:8">
      <c r="A153" s="228" t="s">
        <v>767</v>
      </c>
      <c r="B153" s="223" t="s">
        <v>768</v>
      </c>
      <c r="C153" s="206">
        <v>0.1955</v>
      </c>
      <c r="D153" s="206">
        <v>0.5575</v>
      </c>
      <c r="E153" s="206">
        <v>0.739</v>
      </c>
      <c r="F153" s="200">
        <v>0.009</v>
      </c>
      <c r="G153" s="201" t="s">
        <v>438</v>
      </c>
      <c r="H153" s="206">
        <f>C153+D153-E153</f>
        <v>0.014</v>
      </c>
    </row>
    <row r="154" spans="1:8">
      <c r="A154" s="229"/>
      <c r="B154" s="227"/>
      <c r="C154" s="211"/>
      <c r="D154" s="211"/>
      <c r="E154" s="211"/>
      <c r="F154" s="200">
        <v>0.73</v>
      </c>
      <c r="G154" s="231" t="s">
        <v>237</v>
      </c>
      <c r="H154" s="211"/>
    </row>
    <row r="155" spans="1:8">
      <c r="A155" s="230" t="s">
        <v>769</v>
      </c>
      <c r="B155" s="225" t="s">
        <v>770</v>
      </c>
      <c r="C155" s="216">
        <v>0.2685</v>
      </c>
      <c r="D155" s="216">
        <v>0.493</v>
      </c>
      <c r="E155" s="216">
        <v>0.754</v>
      </c>
      <c r="F155" s="200">
        <v>0.024</v>
      </c>
      <c r="G155" s="201" t="s">
        <v>438</v>
      </c>
      <c r="H155" s="216">
        <f t="shared" ref="H155:H158" si="7">C155+D155-E155</f>
        <v>0.00750000000000006</v>
      </c>
    </row>
    <row r="156" spans="1:8">
      <c r="A156" s="229"/>
      <c r="B156" s="227"/>
      <c r="C156" s="211"/>
      <c r="D156" s="211"/>
      <c r="E156" s="211"/>
      <c r="F156" s="200">
        <v>0.73</v>
      </c>
      <c r="G156" s="231" t="s">
        <v>237</v>
      </c>
      <c r="H156" s="211"/>
    </row>
    <row r="157" spans="1:8">
      <c r="A157" s="217" t="s">
        <v>771</v>
      </c>
      <c r="B157" s="220" t="s">
        <v>772</v>
      </c>
      <c r="C157" s="200">
        <v>0</v>
      </c>
      <c r="D157" s="200">
        <v>3.3145</v>
      </c>
      <c r="E157" s="200">
        <v>3.29</v>
      </c>
      <c r="F157" s="200">
        <v>3.29</v>
      </c>
      <c r="G157" s="201" t="s">
        <v>237</v>
      </c>
      <c r="H157" s="200">
        <f t="shared" si="7"/>
        <v>0.0244999999999997</v>
      </c>
    </row>
    <row r="158" ht="24" spans="1:8">
      <c r="A158" s="228" t="s">
        <v>773</v>
      </c>
      <c r="B158" s="223" t="s">
        <v>774</v>
      </c>
      <c r="C158" s="206">
        <v>9.3305</v>
      </c>
      <c r="D158" s="206">
        <v>27.1305</v>
      </c>
      <c r="E158" s="206">
        <v>34.93</v>
      </c>
      <c r="F158" s="200">
        <v>9.92</v>
      </c>
      <c r="G158" s="201" t="s">
        <v>479</v>
      </c>
      <c r="H158" s="206">
        <f t="shared" si="7"/>
        <v>1.531</v>
      </c>
    </row>
    <row r="159" spans="1:8">
      <c r="A159" s="229"/>
      <c r="B159" s="227"/>
      <c r="C159" s="211"/>
      <c r="D159" s="211"/>
      <c r="E159" s="211"/>
      <c r="F159" s="200">
        <v>25.01</v>
      </c>
      <c r="G159" s="231" t="s">
        <v>237</v>
      </c>
      <c r="H159" s="211"/>
    </row>
    <row r="160" spans="1:8">
      <c r="A160" s="217" t="s">
        <v>775</v>
      </c>
      <c r="B160" s="220" t="s">
        <v>776</v>
      </c>
      <c r="C160" s="200">
        <v>4.462</v>
      </c>
      <c r="D160" s="200">
        <v>15.206</v>
      </c>
      <c r="E160" s="200">
        <v>19.43</v>
      </c>
      <c r="F160" s="200">
        <v>19.43</v>
      </c>
      <c r="G160" s="231" t="s">
        <v>237</v>
      </c>
      <c r="H160" s="200">
        <f>C160+D160-E160</f>
        <v>0.238</v>
      </c>
    </row>
    <row r="161" spans="1:8">
      <c r="A161" s="217" t="s">
        <v>777</v>
      </c>
      <c r="B161" s="220" t="s">
        <v>778</v>
      </c>
      <c r="C161" s="200">
        <v>0.42</v>
      </c>
      <c r="D161" s="200">
        <v>1.37</v>
      </c>
      <c r="E161" s="200">
        <v>1.43</v>
      </c>
      <c r="F161" s="200">
        <v>1.43</v>
      </c>
      <c r="G161" s="231" t="s">
        <v>237</v>
      </c>
      <c r="H161" s="200">
        <f>C161+D161-E161</f>
        <v>0.36</v>
      </c>
    </row>
    <row r="162" spans="1:8">
      <c r="A162" s="228" t="s">
        <v>781</v>
      </c>
      <c r="B162" s="223" t="s">
        <v>782</v>
      </c>
      <c r="C162" s="206">
        <v>4.75</v>
      </c>
      <c r="D162" s="206">
        <v>44.928</v>
      </c>
      <c r="E162" s="206">
        <v>49.29</v>
      </c>
      <c r="F162" s="200">
        <v>20.95</v>
      </c>
      <c r="G162" s="201" t="s">
        <v>389</v>
      </c>
      <c r="H162" s="206">
        <f>C162+D162-E162</f>
        <v>0.387999999999998</v>
      </c>
    </row>
    <row r="163" spans="1:8">
      <c r="A163" s="229"/>
      <c r="B163" s="227"/>
      <c r="C163" s="211"/>
      <c r="D163" s="211"/>
      <c r="E163" s="211"/>
      <c r="F163" s="200">
        <v>28.34</v>
      </c>
      <c r="G163" s="201" t="s">
        <v>624</v>
      </c>
      <c r="H163" s="211"/>
    </row>
    <row r="164" spans="1:8">
      <c r="A164" s="228" t="s">
        <v>783</v>
      </c>
      <c r="B164" s="223" t="s">
        <v>784</v>
      </c>
      <c r="C164" s="206">
        <v>1.2515</v>
      </c>
      <c r="D164" s="206">
        <v>3.748</v>
      </c>
      <c r="E164" s="206">
        <v>4.9065</v>
      </c>
      <c r="F164" s="200">
        <v>0.0265</v>
      </c>
      <c r="G164" s="201" t="s">
        <v>438</v>
      </c>
      <c r="H164" s="206">
        <f t="shared" ref="H164:H167" si="8">C164+D164-E164</f>
        <v>0.093</v>
      </c>
    </row>
    <row r="165" ht="24" spans="1:8">
      <c r="A165" s="229"/>
      <c r="B165" s="227"/>
      <c r="C165" s="211"/>
      <c r="D165" s="211"/>
      <c r="E165" s="211"/>
      <c r="F165" s="200">
        <v>4.88</v>
      </c>
      <c r="G165" s="231" t="s">
        <v>479</v>
      </c>
      <c r="H165" s="211"/>
    </row>
    <row r="166" spans="1:8">
      <c r="A166" s="217" t="s">
        <v>785</v>
      </c>
      <c r="B166" s="220" t="s">
        <v>786</v>
      </c>
      <c r="C166" s="200">
        <v>1.002</v>
      </c>
      <c r="D166" s="200">
        <v>2.6185</v>
      </c>
      <c r="E166" s="200">
        <v>0</v>
      </c>
      <c r="F166" s="200">
        <v>0</v>
      </c>
      <c r="G166" s="231" t="s">
        <v>232</v>
      </c>
      <c r="H166" s="200">
        <f t="shared" si="8"/>
        <v>3.6205</v>
      </c>
    </row>
    <row r="167" spans="1:8">
      <c r="A167" s="228" t="s">
        <v>787</v>
      </c>
      <c r="B167" s="223" t="s">
        <v>788</v>
      </c>
      <c r="C167" s="206">
        <v>2.321</v>
      </c>
      <c r="D167" s="206">
        <v>5.509</v>
      </c>
      <c r="E167" s="206">
        <v>7.1775</v>
      </c>
      <c r="F167" s="200">
        <v>0.0075</v>
      </c>
      <c r="G167" s="201" t="s">
        <v>438</v>
      </c>
      <c r="H167" s="206">
        <f t="shared" si="8"/>
        <v>0.6525</v>
      </c>
    </row>
    <row r="168" spans="1:8">
      <c r="A168" s="229"/>
      <c r="B168" s="227"/>
      <c r="C168" s="211"/>
      <c r="D168" s="211"/>
      <c r="E168" s="211"/>
      <c r="F168" s="200">
        <v>7.17</v>
      </c>
      <c r="G168" s="231" t="s">
        <v>330</v>
      </c>
      <c r="H168" s="211"/>
    </row>
    <row r="169" spans="1:8">
      <c r="A169" s="217" t="s">
        <v>789</v>
      </c>
      <c r="B169" s="220" t="s">
        <v>790</v>
      </c>
      <c r="C169" s="200">
        <v>2.514</v>
      </c>
      <c r="D169" s="200">
        <v>8.829</v>
      </c>
      <c r="E169" s="200">
        <v>11.23</v>
      </c>
      <c r="F169" s="200">
        <v>11.23</v>
      </c>
      <c r="G169" s="231" t="s">
        <v>237</v>
      </c>
      <c r="H169" s="200">
        <f t="shared" ref="H169:H172" si="9">C169+D169-E169</f>
        <v>0.113</v>
      </c>
    </row>
    <row r="170" spans="1:8">
      <c r="A170" s="228" t="s">
        <v>791</v>
      </c>
      <c r="B170" s="223" t="s">
        <v>792</v>
      </c>
      <c r="C170" s="206">
        <v>0.5805</v>
      </c>
      <c r="D170" s="206">
        <v>2.288</v>
      </c>
      <c r="E170" s="206">
        <v>2.8685</v>
      </c>
      <c r="F170" s="200">
        <v>0.0185</v>
      </c>
      <c r="G170" s="201" t="s">
        <v>438</v>
      </c>
      <c r="H170" s="206">
        <f t="shared" si="9"/>
        <v>0</v>
      </c>
    </row>
    <row r="171" spans="1:8">
      <c r="A171" s="229"/>
      <c r="B171" s="227"/>
      <c r="C171" s="211"/>
      <c r="D171" s="211"/>
      <c r="E171" s="211"/>
      <c r="F171" s="200">
        <v>2.85</v>
      </c>
      <c r="G171" s="231" t="s">
        <v>237</v>
      </c>
      <c r="H171" s="211"/>
    </row>
    <row r="172" spans="1:8">
      <c r="A172" s="228" t="s">
        <v>793</v>
      </c>
      <c r="B172" s="223" t="s">
        <v>794</v>
      </c>
      <c r="C172" s="206">
        <v>0</v>
      </c>
      <c r="D172" s="206">
        <v>7.996</v>
      </c>
      <c r="E172" s="206">
        <v>7.43</v>
      </c>
      <c r="F172" s="200">
        <v>0.0455</v>
      </c>
      <c r="G172" s="201" t="s">
        <v>438</v>
      </c>
      <c r="H172" s="206">
        <f t="shared" si="9"/>
        <v>0.566000000000001</v>
      </c>
    </row>
    <row r="173" spans="1:8">
      <c r="A173" s="230"/>
      <c r="B173" s="225"/>
      <c r="C173" s="216"/>
      <c r="D173" s="216"/>
      <c r="E173" s="216"/>
      <c r="F173" s="200">
        <v>6.3045</v>
      </c>
      <c r="G173" s="201" t="s">
        <v>271</v>
      </c>
      <c r="H173" s="216"/>
    </row>
    <row r="174" ht="24" spans="1:8">
      <c r="A174" s="229"/>
      <c r="B174" s="227"/>
      <c r="C174" s="211"/>
      <c r="D174" s="211"/>
      <c r="E174" s="211"/>
      <c r="F174" s="200">
        <v>1.08</v>
      </c>
      <c r="G174" s="201" t="s">
        <v>618</v>
      </c>
      <c r="H174" s="211"/>
    </row>
    <row r="175" spans="1:8">
      <c r="A175" s="217" t="s">
        <v>795</v>
      </c>
      <c r="B175" s="220" t="s">
        <v>796</v>
      </c>
      <c r="C175" s="200">
        <v>0</v>
      </c>
      <c r="D175" s="200">
        <v>1.5375</v>
      </c>
      <c r="E175" s="200">
        <v>1.5375</v>
      </c>
      <c r="F175" s="200">
        <v>1.5375</v>
      </c>
      <c r="G175" s="201" t="s">
        <v>271</v>
      </c>
      <c r="H175" s="200">
        <f t="shared" ref="H175:H191" si="10">C175+D175-E175</f>
        <v>0</v>
      </c>
    </row>
    <row r="176" spans="1:8">
      <c r="A176" s="217" t="s">
        <v>797</v>
      </c>
      <c r="B176" s="220" t="s">
        <v>798</v>
      </c>
      <c r="C176" s="200">
        <v>0</v>
      </c>
      <c r="D176" s="200">
        <v>4.2185</v>
      </c>
      <c r="E176" s="200">
        <v>4.2185</v>
      </c>
      <c r="F176" s="200">
        <v>4.2185</v>
      </c>
      <c r="G176" s="201" t="s">
        <v>271</v>
      </c>
      <c r="H176" s="200">
        <f t="shared" si="10"/>
        <v>0</v>
      </c>
    </row>
    <row r="177" spans="1:8">
      <c r="A177" s="217" t="s">
        <v>799</v>
      </c>
      <c r="B177" s="220" t="s">
        <v>800</v>
      </c>
      <c r="C177" s="200">
        <v>0</v>
      </c>
      <c r="D177" s="200">
        <v>4.932</v>
      </c>
      <c r="E177" s="200">
        <v>4.932</v>
      </c>
      <c r="F177" s="200">
        <v>4.932</v>
      </c>
      <c r="G177" s="201" t="s">
        <v>271</v>
      </c>
      <c r="H177" s="200">
        <f t="shared" si="10"/>
        <v>0</v>
      </c>
    </row>
    <row r="178" spans="1:8">
      <c r="A178" s="217" t="s">
        <v>801</v>
      </c>
      <c r="B178" s="220" t="s">
        <v>802</v>
      </c>
      <c r="C178" s="200">
        <v>0</v>
      </c>
      <c r="D178" s="200">
        <v>0.2315</v>
      </c>
      <c r="E178" s="200">
        <v>0.2315</v>
      </c>
      <c r="F178" s="200">
        <v>0.2315</v>
      </c>
      <c r="G178" s="201" t="s">
        <v>271</v>
      </c>
      <c r="H178" s="200">
        <f t="shared" si="10"/>
        <v>0</v>
      </c>
    </row>
    <row r="179" spans="1:8">
      <c r="A179" s="217" t="s">
        <v>803</v>
      </c>
      <c r="B179" s="220" t="s">
        <v>804</v>
      </c>
      <c r="C179" s="200">
        <v>0</v>
      </c>
      <c r="D179" s="200">
        <v>26.415</v>
      </c>
      <c r="E179" s="200">
        <v>26.415</v>
      </c>
      <c r="F179" s="200">
        <v>26.415</v>
      </c>
      <c r="G179" s="201" t="s">
        <v>271</v>
      </c>
      <c r="H179" s="200">
        <f t="shared" si="10"/>
        <v>0</v>
      </c>
    </row>
    <row r="180" spans="1:8">
      <c r="A180" s="217" t="s">
        <v>805</v>
      </c>
      <c r="B180" s="220" t="s">
        <v>806</v>
      </c>
      <c r="C180" s="200">
        <v>0</v>
      </c>
      <c r="D180" s="200">
        <v>9.2865</v>
      </c>
      <c r="E180" s="200">
        <v>9.2865</v>
      </c>
      <c r="F180" s="200">
        <v>9.2865</v>
      </c>
      <c r="G180" s="201" t="s">
        <v>271</v>
      </c>
      <c r="H180" s="200">
        <f t="shared" si="10"/>
        <v>0</v>
      </c>
    </row>
    <row r="181" spans="1:8">
      <c r="A181" s="228" t="s">
        <v>573</v>
      </c>
      <c r="B181" s="223" t="s">
        <v>574</v>
      </c>
      <c r="C181" s="206">
        <v>0.1995</v>
      </c>
      <c r="D181" s="206">
        <v>0</v>
      </c>
      <c r="E181" s="206">
        <v>0.1995</v>
      </c>
      <c r="F181" s="200">
        <v>0.001</v>
      </c>
      <c r="G181" s="201" t="s">
        <v>438</v>
      </c>
      <c r="H181" s="206">
        <f t="shared" si="10"/>
        <v>0</v>
      </c>
    </row>
    <row r="182" spans="1:8">
      <c r="A182" s="229"/>
      <c r="B182" s="227"/>
      <c r="C182" s="211"/>
      <c r="D182" s="211"/>
      <c r="E182" s="211"/>
      <c r="F182" s="200">
        <v>0.1985</v>
      </c>
      <c r="G182" s="201" t="s">
        <v>367</v>
      </c>
      <c r="H182" s="211"/>
    </row>
    <row r="183" ht="24" spans="1:8">
      <c r="A183" s="228" t="s">
        <v>807</v>
      </c>
      <c r="B183" s="223" t="s">
        <v>808</v>
      </c>
      <c r="C183" s="206">
        <v>13.4105</v>
      </c>
      <c r="D183" s="206">
        <v>1238.7325</v>
      </c>
      <c r="E183" s="206">
        <v>1237.04</v>
      </c>
      <c r="F183" s="200">
        <v>157.36</v>
      </c>
      <c r="G183" s="201" t="s">
        <v>43</v>
      </c>
      <c r="H183" s="206">
        <f>C183+D183-E183</f>
        <v>15.1030000000001</v>
      </c>
    </row>
    <row r="184" spans="1:8">
      <c r="A184" s="229"/>
      <c r="B184" s="227"/>
      <c r="C184" s="211"/>
      <c r="D184" s="211"/>
      <c r="E184" s="211"/>
      <c r="F184" s="200">
        <v>1079.68</v>
      </c>
      <c r="G184" s="201" t="s">
        <v>572</v>
      </c>
      <c r="H184" s="211"/>
    </row>
    <row r="185" spans="1:8">
      <c r="A185" s="217" t="s">
        <v>809</v>
      </c>
      <c r="B185" s="220" t="s">
        <v>810</v>
      </c>
      <c r="C185" s="200">
        <v>7.547</v>
      </c>
      <c r="D185" s="200">
        <v>81.473</v>
      </c>
      <c r="E185" s="200">
        <v>71.95</v>
      </c>
      <c r="F185" s="200">
        <v>71.95</v>
      </c>
      <c r="G185" s="201" t="s">
        <v>624</v>
      </c>
      <c r="H185" s="200">
        <f>C185+D185-E185</f>
        <v>17.07</v>
      </c>
    </row>
    <row r="186" spans="1:8">
      <c r="A186" s="217" t="s">
        <v>811</v>
      </c>
      <c r="B186" s="220" t="s">
        <v>812</v>
      </c>
      <c r="C186" s="200">
        <v>0.144</v>
      </c>
      <c r="D186" s="200">
        <v>0.6555</v>
      </c>
      <c r="E186" s="200">
        <v>0.49</v>
      </c>
      <c r="F186" s="200">
        <v>0.49</v>
      </c>
      <c r="G186" s="201" t="s">
        <v>621</v>
      </c>
      <c r="H186" s="200">
        <f>C186+D186-E186</f>
        <v>0.3095</v>
      </c>
    </row>
    <row r="187" ht="24" spans="1:8">
      <c r="A187" s="228" t="s">
        <v>813</v>
      </c>
      <c r="B187" s="223" t="s">
        <v>814</v>
      </c>
      <c r="C187" s="206">
        <v>0.474</v>
      </c>
      <c r="D187" s="206">
        <v>95.5135</v>
      </c>
      <c r="E187" s="206">
        <v>90.1235</v>
      </c>
      <c r="F187" s="200">
        <v>72.24</v>
      </c>
      <c r="G187" s="201" t="s">
        <v>43</v>
      </c>
      <c r="H187" s="206">
        <f>C187+D187-E187</f>
        <v>5.86399999999999</v>
      </c>
    </row>
    <row r="188" spans="1:8">
      <c r="A188" s="230"/>
      <c r="B188" s="225"/>
      <c r="C188" s="216"/>
      <c r="D188" s="216"/>
      <c r="E188" s="216"/>
      <c r="F188" s="200">
        <v>10.45</v>
      </c>
      <c r="G188" s="201" t="s">
        <v>572</v>
      </c>
      <c r="H188" s="216"/>
    </row>
    <row r="189" spans="1:8">
      <c r="A189" s="229"/>
      <c r="B189" s="227"/>
      <c r="C189" s="211"/>
      <c r="D189" s="211"/>
      <c r="E189" s="211"/>
      <c r="F189" s="200">
        <v>7.4335</v>
      </c>
      <c r="G189" s="201" t="s">
        <v>367</v>
      </c>
      <c r="H189" s="211"/>
    </row>
    <row r="190" spans="1:8">
      <c r="A190" s="217" t="s">
        <v>583</v>
      </c>
      <c r="B190" s="220" t="s">
        <v>584</v>
      </c>
      <c r="C190" s="200">
        <v>0.0705</v>
      </c>
      <c r="D190" s="200">
        <v>0.235</v>
      </c>
      <c r="E190" s="200">
        <v>0</v>
      </c>
      <c r="F190" s="200">
        <v>0</v>
      </c>
      <c r="G190" s="201" t="s">
        <v>232</v>
      </c>
      <c r="H190" s="200">
        <f>C190+D190-E190</f>
        <v>0.3055</v>
      </c>
    </row>
    <row r="191" ht="24" spans="1:8">
      <c r="A191" s="228" t="s">
        <v>591</v>
      </c>
      <c r="B191" s="223" t="s">
        <v>592</v>
      </c>
      <c r="C191" s="206">
        <v>5.37700000000001</v>
      </c>
      <c r="D191" s="206">
        <v>0.013</v>
      </c>
      <c r="E191" s="206">
        <v>5.39</v>
      </c>
      <c r="F191" s="200">
        <v>2.36</v>
      </c>
      <c r="G191" s="201" t="s">
        <v>43</v>
      </c>
      <c r="H191" s="206">
        <f>C191+D191-E191</f>
        <v>1.06581410364015e-14</v>
      </c>
    </row>
    <row r="192" spans="1:8">
      <c r="A192" s="229"/>
      <c r="B192" s="227"/>
      <c r="C192" s="211"/>
      <c r="D192" s="211"/>
      <c r="E192" s="211"/>
      <c r="F192" s="200">
        <v>3.03</v>
      </c>
      <c r="G192" s="201" t="s">
        <v>572</v>
      </c>
      <c r="H192" s="211"/>
    </row>
    <row r="193" spans="1:8">
      <c r="A193" s="217" t="s">
        <v>594</v>
      </c>
      <c r="B193" s="220" t="s">
        <v>595</v>
      </c>
      <c r="C193" s="200">
        <v>0.0305</v>
      </c>
      <c r="D193" s="200">
        <v>0.0395</v>
      </c>
      <c r="E193" s="200">
        <v>0</v>
      </c>
      <c r="F193" s="200">
        <v>0</v>
      </c>
      <c r="G193" s="201" t="s">
        <v>232</v>
      </c>
      <c r="H193" s="200">
        <f>C193+D193-E193</f>
        <v>0.07</v>
      </c>
    </row>
    <row r="194" spans="1:8">
      <c r="A194" s="217" t="s">
        <v>600</v>
      </c>
      <c r="B194" s="220" t="s">
        <v>601</v>
      </c>
      <c r="C194" s="200">
        <v>0.3635</v>
      </c>
      <c r="D194" s="200">
        <v>0</v>
      </c>
      <c r="E194" s="200">
        <v>0</v>
      </c>
      <c r="F194" s="200">
        <v>0</v>
      </c>
      <c r="G194" s="201" t="s">
        <v>232</v>
      </c>
      <c r="H194" s="200">
        <f>C194+D194-E194</f>
        <v>0.3635</v>
      </c>
    </row>
    <row r="195" spans="1:8">
      <c r="A195" s="217" t="s">
        <v>602</v>
      </c>
      <c r="B195" s="220" t="s">
        <v>603</v>
      </c>
      <c r="C195" s="200">
        <v>0.99</v>
      </c>
      <c r="D195" s="200">
        <v>1.35</v>
      </c>
      <c r="E195" s="200">
        <v>0</v>
      </c>
      <c r="F195" s="200">
        <v>0</v>
      </c>
      <c r="G195" s="201" t="s">
        <v>232</v>
      </c>
      <c r="H195" s="200">
        <f>C195+D195-E195</f>
        <v>2.34</v>
      </c>
    </row>
    <row r="196" spans="1:8">
      <c r="A196" s="217" t="s">
        <v>604</v>
      </c>
      <c r="B196" s="220" t="s">
        <v>605</v>
      </c>
      <c r="C196" s="200">
        <v>0.2005</v>
      </c>
      <c r="D196" s="200">
        <v>0.3145</v>
      </c>
      <c r="E196" s="200">
        <v>0</v>
      </c>
      <c r="F196" s="200">
        <v>0</v>
      </c>
      <c r="G196" s="201" t="s">
        <v>232</v>
      </c>
      <c r="H196" s="200">
        <f>C196+D196-E196</f>
        <v>0.515</v>
      </c>
    </row>
    <row r="197" spans="1:8">
      <c r="A197" s="243" t="s">
        <v>815</v>
      </c>
      <c r="B197" s="244"/>
      <c r="C197" s="245">
        <f>SUM(C5:C196)</f>
        <v>559.004</v>
      </c>
      <c r="D197" s="245">
        <f>SUM(D5:D196)</f>
        <v>10092.5975</v>
      </c>
      <c r="E197" s="245">
        <f>SUM(E5:E196)</f>
        <v>10198.1025</v>
      </c>
      <c r="F197" s="245">
        <f>SUM(F5:F196)</f>
        <v>10198.1025</v>
      </c>
      <c r="G197" s="246"/>
      <c r="H197" s="245">
        <f>SUM(H5:H196)</f>
        <v>453.499</v>
      </c>
    </row>
    <row r="198" spans="1:8">
      <c r="A198" s="217" t="s">
        <v>816</v>
      </c>
      <c r="B198" s="247"/>
      <c r="C198" s="247"/>
      <c r="D198" s="247"/>
      <c r="E198" s="247"/>
      <c r="F198" s="248"/>
      <c r="G198" s="217"/>
      <c r="H198" s="247"/>
    </row>
  </sheetData>
  <autoFilter xmlns:etc="http://www.wps.cn/officeDocument/2017/etCustomData" ref="A4:H198" etc:filterBottomFollowUsedRange="0">
    <extLst/>
  </autoFilter>
  <mergeCells count="262">
    <mergeCell ref="A2:G2"/>
    <mergeCell ref="F3:G3"/>
    <mergeCell ref="A197:B197"/>
    <mergeCell ref="A198:H198"/>
    <mergeCell ref="A3:A4"/>
    <mergeCell ref="A6:A7"/>
    <mergeCell ref="A8:A9"/>
    <mergeCell ref="A14:A16"/>
    <mergeCell ref="A17:A19"/>
    <mergeCell ref="A22:A25"/>
    <mergeCell ref="A30:A31"/>
    <mergeCell ref="A34:A38"/>
    <mergeCell ref="A43:A46"/>
    <mergeCell ref="A48:A53"/>
    <mergeCell ref="A59:A62"/>
    <mergeCell ref="A64:A65"/>
    <mergeCell ref="A70:A71"/>
    <mergeCell ref="A72:A73"/>
    <mergeCell ref="A80:A81"/>
    <mergeCell ref="A84:A85"/>
    <mergeCell ref="A89:A90"/>
    <mergeCell ref="A93:A94"/>
    <mergeCell ref="A96:A97"/>
    <mergeCell ref="A98:A103"/>
    <mergeCell ref="A104:A109"/>
    <mergeCell ref="A111:A112"/>
    <mergeCell ref="A113:A115"/>
    <mergeCell ref="A116:A120"/>
    <mergeCell ref="A122:A123"/>
    <mergeCell ref="A124:A126"/>
    <mergeCell ref="A127:A128"/>
    <mergeCell ref="A132:A134"/>
    <mergeCell ref="A135:A136"/>
    <mergeCell ref="A147:A148"/>
    <mergeCell ref="A149:A150"/>
    <mergeCell ref="A153:A154"/>
    <mergeCell ref="A155:A156"/>
    <mergeCell ref="A158:A159"/>
    <mergeCell ref="A162:A163"/>
    <mergeCell ref="A164:A165"/>
    <mergeCell ref="A167:A168"/>
    <mergeCell ref="A170:A171"/>
    <mergeCell ref="A172:A174"/>
    <mergeCell ref="A181:A182"/>
    <mergeCell ref="A183:A184"/>
    <mergeCell ref="A187:A189"/>
    <mergeCell ref="A191:A192"/>
    <mergeCell ref="B3:B4"/>
    <mergeCell ref="B6:B7"/>
    <mergeCell ref="B8:B9"/>
    <mergeCell ref="B14:B16"/>
    <mergeCell ref="B17:B19"/>
    <mergeCell ref="B22:B25"/>
    <mergeCell ref="B30:B31"/>
    <mergeCell ref="B34:B38"/>
    <mergeCell ref="B43:B46"/>
    <mergeCell ref="B48:B53"/>
    <mergeCell ref="B59:B62"/>
    <mergeCell ref="B64:B65"/>
    <mergeCell ref="B70:B71"/>
    <mergeCell ref="B72:B73"/>
    <mergeCell ref="B80:B81"/>
    <mergeCell ref="B84:B85"/>
    <mergeCell ref="B89:B90"/>
    <mergeCell ref="B93:B94"/>
    <mergeCell ref="B96:B97"/>
    <mergeCell ref="B98:B103"/>
    <mergeCell ref="B104:B109"/>
    <mergeCell ref="B111:B112"/>
    <mergeCell ref="B113:B115"/>
    <mergeCell ref="B116:B120"/>
    <mergeCell ref="B122:B123"/>
    <mergeCell ref="B124:B126"/>
    <mergeCell ref="B127:B128"/>
    <mergeCell ref="B132:B134"/>
    <mergeCell ref="B135:B136"/>
    <mergeCell ref="B147:B148"/>
    <mergeCell ref="B149:B150"/>
    <mergeCell ref="B153:B154"/>
    <mergeCell ref="B155:B156"/>
    <mergeCell ref="B158:B159"/>
    <mergeCell ref="B162:B163"/>
    <mergeCell ref="B164:B165"/>
    <mergeCell ref="B167:B168"/>
    <mergeCell ref="B170:B171"/>
    <mergeCell ref="B172:B174"/>
    <mergeCell ref="B181:B182"/>
    <mergeCell ref="B183:B184"/>
    <mergeCell ref="B187:B189"/>
    <mergeCell ref="B191:B192"/>
    <mergeCell ref="C3:C4"/>
    <mergeCell ref="C6:C7"/>
    <mergeCell ref="C8:C9"/>
    <mergeCell ref="C14:C16"/>
    <mergeCell ref="C17:C19"/>
    <mergeCell ref="C22:C25"/>
    <mergeCell ref="C30:C31"/>
    <mergeCell ref="C34:C38"/>
    <mergeCell ref="C43:C46"/>
    <mergeCell ref="C48:C53"/>
    <mergeCell ref="C59:C62"/>
    <mergeCell ref="C64:C65"/>
    <mergeCell ref="C70:C71"/>
    <mergeCell ref="C72:C73"/>
    <mergeCell ref="C80:C81"/>
    <mergeCell ref="C84:C85"/>
    <mergeCell ref="C89:C90"/>
    <mergeCell ref="C93:C94"/>
    <mergeCell ref="C96:C97"/>
    <mergeCell ref="C98:C103"/>
    <mergeCell ref="C104:C109"/>
    <mergeCell ref="C111:C112"/>
    <mergeCell ref="C113:C115"/>
    <mergeCell ref="C116:C120"/>
    <mergeCell ref="C122:C123"/>
    <mergeCell ref="C124:C126"/>
    <mergeCell ref="C127:C128"/>
    <mergeCell ref="C132:C134"/>
    <mergeCell ref="C135:C136"/>
    <mergeCell ref="C147:C148"/>
    <mergeCell ref="C149:C150"/>
    <mergeCell ref="C153:C154"/>
    <mergeCell ref="C155:C156"/>
    <mergeCell ref="C158:C159"/>
    <mergeCell ref="C162:C163"/>
    <mergeCell ref="C164:C165"/>
    <mergeCell ref="C167:C168"/>
    <mergeCell ref="C170:C171"/>
    <mergeCell ref="C172:C174"/>
    <mergeCell ref="C181:C182"/>
    <mergeCell ref="C183:C184"/>
    <mergeCell ref="C187:C189"/>
    <mergeCell ref="C191:C192"/>
    <mergeCell ref="D3:D4"/>
    <mergeCell ref="D6:D7"/>
    <mergeCell ref="D8:D9"/>
    <mergeCell ref="D14:D16"/>
    <mergeCell ref="D17:D19"/>
    <mergeCell ref="D22:D25"/>
    <mergeCell ref="D30:D31"/>
    <mergeCell ref="D34:D38"/>
    <mergeCell ref="D43:D46"/>
    <mergeCell ref="D48:D53"/>
    <mergeCell ref="D59:D62"/>
    <mergeCell ref="D64:D65"/>
    <mergeCell ref="D70:D71"/>
    <mergeCell ref="D72:D73"/>
    <mergeCell ref="D80:D81"/>
    <mergeCell ref="D84:D85"/>
    <mergeCell ref="D89:D90"/>
    <mergeCell ref="D93:D94"/>
    <mergeCell ref="D96:D97"/>
    <mergeCell ref="D98:D103"/>
    <mergeCell ref="D104:D109"/>
    <mergeCell ref="D111:D112"/>
    <mergeCell ref="D113:D115"/>
    <mergeCell ref="D116:D120"/>
    <mergeCell ref="D122:D123"/>
    <mergeCell ref="D124:D126"/>
    <mergeCell ref="D127:D128"/>
    <mergeCell ref="D132:D134"/>
    <mergeCell ref="D135:D136"/>
    <mergeCell ref="D147:D148"/>
    <mergeCell ref="D149:D150"/>
    <mergeCell ref="D153:D154"/>
    <mergeCell ref="D155:D156"/>
    <mergeCell ref="D158:D159"/>
    <mergeCell ref="D162:D163"/>
    <mergeCell ref="D164:D165"/>
    <mergeCell ref="D167:D168"/>
    <mergeCell ref="D170:D171"/>
    <mergeCell ref="D172:D174"/>
    <mergeCell ref="D181:D182"/>
    <mergeCell ref="D183:D184"/>
    <mergeCell ref="D187:D189"/>
    <mergeCell ref="D191:D192"/>
    <mergeCell ref="E3:E4"/>
    <mergeCell ref="E6:E7"/>
    <mergeCell ref="E8:E9"/>
    <mergeCell ref="E14:E16"/>
    <mergeCell ref="E17:E19"/>
    <mergeCell ref="E22:E25"/>
    <mergeCell ref="E30:E31"/>
    <mergeCell ref="E34:E38"/>
    <mergeCell ref="E43:E46"/>
    <mergeCell ref="E48:E53"/>
    <mergeCell ref="E59:E62"/>
    <mergeCell ref="E64:E65"/>
    <mergeCell ref="E70:E71"/>
    <mergeCell ref="E72:E73"/>
    <mergeCell ref="E80:E81"/>
    <mergeCell ref="E84:E85"/>
    <mergeCell ref="E89:E90"/>
    <mergeCell ref="E93:E94"/>
    <mergeCell ref="E96:E97"/>
    <mergeCell ref="E98:E103"/>
    <mergeCell ref="E104:E109"/>
    <mergeCell ref="E111:E112"/>
    <mergeCell ref="E113:E115"/>
    <mergeCell ref="E116:E120"/>
    <mergeCell ref="E122:E123"/>
    <mergeCell ref="E124:E126"/>
    <mergeCell ref="E127:E128"/>
    <mergeCell ref="E132:E134"/>
    <mergeCell ref="E135:E136"/>
    <mergeCell ref="E147:E148"/>
    <mergeCell ref="E149:E150"/>
    <mergeCell ref="E153:E154"/>
    <mergeCell ref="E155:E156"/>
    <mergeCell ref="E158:E159"/>
    <mergeCell ref="E162:E163"/>
    <mergeCell ref="E164:E165"/>
    <mergeCell ref="E167:E168"/>
    <mergeCell ref="E170:E171"/>
    <mergeCell ref="E172:E174"/>
    <mergeCell ref="E181:E182"/>
    <mergeCell ref="E183:E184"/>
    <mergeCell ref="E187:E189"/>
    <mergeCell ref="E191:E192"/>
    <mergeCell ref="H3:H4"/>
    <mergeCell ref="H6:H7"/>
    <mergeCell ref="H8:H9"/>
    <mergeCell ref="H14:H16"/>
    <mergeCell ref="H17:H19"/>
    <mergeCell ref="H22:H25"/>
    <mergeCell ref="H30:H31"/>
    <mergeCell ref="H34:H38"/>
    <mergeCell ref="H43:H46"/>
    <mergeCell ref="H48:H53"/>
    <mergeCell ref="H59:H62"/>
    <mergeCell ref="H64:H65"/>
    <mergeCell ref="H70:H71"/>
    <mergeCell ref="H72:H73"/>
    <mergeCell ref="H80:H81"/>
    <mergeCell ref="H84:H85"/>
    <mergeCell ref="H89:H90"/>
    <mergeCell ref="H93:H94"/>
    <mergeCell ref="H96:H97"/>
    <mergeCell ref="H98:H103"/>
    <mergeCell ref="H104:H109"/>
    <mergeCell ref="H111:H112"/>
    <mergeCell ref="H113:H115"/>
    <mergeCell ref="H116:H120"/>
    <mergeCell ref="H122:H123"/>
    <mergeCell ref="H124:H126"/>
    <mergeCell ref="H127:H128"/>
    <mergeCell ref="H132:H134"/>
    <mergeCell ref="H135:H136"/>
    <mergeCell ref="H147:H148"/>
    <mergeCell ref="H149:H150"/>
    <mergeCell ref="H153:H154"/>
    <mergeCell ref="H155:H156"/>
    <mergeCell ref="H158:H159"/>
    <mergeCell ref="H162:H163"/>
    <mergeCell ref="H164:H165"/>
    <mergeCell ref="H167:H168"/>
    <mergeCell ref="H170:H171"/>
    <mergeCell ref="H172:H174"/>
    <mergeCell ref="H181:H182"/>
    <mergeCell ref="H183:H184"/>
    <mergeCell ref="H187:H189"/>
    <mergeCell ref="H191:H192"/>
  </mergeCells>
  <pageMargins left="0.751388888888889" right="0.511805555555556" top="0.66875" bottom="0.472222222222222" header="0.5" footer="0.236111111111111"/>
  <pageSetup paperSize="9" scale="94" fitToHeight="0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3"/>
  <sheetViews>
    <sheetView view="pageBreakPreview" zoomScale="120" zoomScaleNormal="100" workbookViewId="0">
      <selection activeCell="A1" sqref="A1"/>
    </sheetView>
  </sheetViews>
  <sheetFormatPr defaultColWidth="9" defaultRowHeight="15"/>
  <cols>
    <col min="1" max="1" width="19.0583333333333" style="43" customWidth="1"/>
    <col min="2" max="2" width="9" style="142" customWidth="1"/>
    <col min="3" max="3" width="12" style="143" customWidth="1"/>
    <col min="4" max="5" width="13.625" style="143" customWidth="1"/>
    <col min="6" max="6" width="11.125" style="143" customWidth="1"/>
    <col min="7" max="7" width="25.3083333333333" style="43" customWidth="1"/>
    <col min="8" max="8" width="11.4583333333333" style="143" customWidth="1"/>
    <col min="9" max="16383" width="9" style="40"/>
    <col min="16384" max="16384" width="9" style="144"/>
  </cols>
  <sheetData>
    <row r="1" spans="1:2">
      <c r="A1" s="43" t="s">
        <v>219</v>
      </c>
      <c r="B1" s="44"/>
    </row>
    <row r="2" ht="29.95" customHeight="1" spans="1:8">
      <c r="A2" s="145" t="s">
        <v>817</v>
      </c>
      <c r="B2" s="47"/>
      <c r="C2" s="47"/>
      <c r="D2" s="47"/>
      <c r="E2" s="47"/>
      <c r="F2" s="47"/>
      <c r="G2" s="145"/>
      <c r="H2" s="47"/>
    </row>
    <row r="3" ht="13.55" customHeight="1" spans="1:8">
      <c r="A3" s="50" t="s">
        <v>221</v>
      </c>
      <c r="B3" s="50" t="s">
        <v>222</v>
      </c>
      <c r="C3" s="51" t="s">
        <v>223</v>
      </c>
      <c r="D3" s="52" t="s">
        <v>224</v>
      </c>
      <c r="E3" s="52" t="s">
        <v>225</v>
      </c>
      <c r="F3" s="52" t="s">
        <v>226</v>
      </c>
      <c r="G3" s="112"/>
      <c r="H3" s="52" t="s">
        <v>227</v>
      </c>
    </row>
    <row r="4" ht="13.55" customHeight="1" spans="1:8">
      <c r="A4" s="113"/>
      <c r="B4" s="113"/>
      <c r="C4" s="114"/>
      <c r="D4" s="115"/>
      <c r="E4" s="115"/>
      <c r="F4" s="52" t="s">
        <v>228</v>
      </c>
      <c r="G4" s="57" t="s">
        <v>229</v>
      </c>
      <c r="H4" s="115"/>
    </row>
    <row r="5" s="41" customFormat="1" ht="13.2" customHeight="1" spans="1:8">
      <c r="A5" s="146" t="s">
        <v>230</v>
      </c>
      <c r="B5" s="147" t="s">
        <v>231</v>
      </c>
      <c r="C5" s="148">
        <v>0.078</v>
      </c>
      <c r="D5" s="148">
        <v>0.248</v>
      </c>
      <c r="E5" s="148">
        <v>0</v>
      </c>
      <c r="F5" s="149">
        <v>0</v>
      </c>
      <c r="G5" s="63" t="s">
        <v>232</v>
      </c>
      <c r="H5" s="150">
        <f t="shared" ref="H5:H15" si="0">C5+D5-E5</f>
        <v>0.326</v>
      </c>
    </row>
    <row r="6" s="42" customFormat="1" ht="13.2" customHeight="1" spans="1:8">
      <c r="A6" s="151" t="s">
        <v>233</v>
      </c>
      <c r="B6" s="147" t="s">
        <v>234</v>
      </c>
      <c r="C6" s="148">
        <v>1.104</v>
      </c>
      <c r="D6" s="148">
        <v>0.4435</v>
      </c>
      <c r="E6" s="148">
        <v>0</v>
      </c>
      <c r="F6" s="152">
        <v>0</v>
      </c>
      <c r="G6" s="63" t="s">
        <v>232</v>
      </c>
      <c r="H6" s="150">
        <f t="shared" si="0"/>
        <v>1.5475</v>
      </c>
    </row>
    <row r="7" s="42" customFormat="1" ht="13.2" customHeight="1" spans="1:9">
      <c r="A7" s="92" t="s">
        <v>235</v>
      </c>
      <c r="B7" s="153" t="s">
        <v>236</v>
      </c>
      <c r="C7" s="154">
        <v>2.019</v>
      </c>
      <c r="D7" s="154">
        <v>1.5375</v>
      </c>
      <c r="E7" s="154">
        <v>2.13</v>
      </c>
      <c r="F7" s="149">
        <v>2.13</v>
      </c>
      <c r="G7" s="72" t="s">
        <v>237</v>
      </c>
      <c r="H7" s="150">
        <f t="shared" si="0"/>
        <v>1.4265</v>
      </c>
      <c r="I7" s="74"/>
    </row>
    <row r="8" s="42" customFormat="1" ht="13.2" customHeight="1" spans="1:9">
      <c r="A8" s="116" t="s">
        <v>238</v>
      </c>
      <c r="B8" s="117" t="s">
        <v>239</v>
      </c>
      <c r="C8" s="152">
        <v>0.19</v>
      </c>
      <c r="D8" s="86">
        <v>0.0875</v>
      </c>
      <c r="E8" s="154">
        <v>0</v>
      </c>
      <c r="F8" s="149">
        <v>0</v>
      </c>
      <c r="G8" s="63" t="s">
        <v>232</v>
      </c>
      <c r="H8" s="149">
        <f t="shared" si="0"/>
        <v>0.2775</v>
      </c>
      <c r="I8" s="74"/>
    </row>
    <row r="9" s="42" customFormat="1" ht="13.2" customHeight="1" spans="1:9">
      <c r="A9" s="146" t="s">
        <v>240</v>
      </c>
      <c r="B9" s="147" t="s">
        <v>241</v>
      </c>
      <c r="C9" s="148">
        <v>0.0805000000000007</v>
      </c>
      <c r="D9" s="148">
        <v>4.2955</v>
      </c>
      <c r="E9" s="148">
        <v>3.77</v>
      </c>
      <c r="F9" s="149">
        <v>3.77</v>
      </c>
      <c r="G9" s="67" t="s">
        <v>242</v>
      </c>
      <c r="H9" s="150">
        <f t="shared" si="0"/>
        <v>0.606</v>
      </c>
      <c r="I9" s="74"/>
    </row>
    <row r="10" s="42" customFormat="1" ht="13.2" customHeight="1" spans="1:8">
      <c r="A10" s="146" t="s">
        <v>243</v>
      </c>
      <c r="B10" s="147" t="s">
        <v>244</v>
      </c>
      <c r="C10" s="148">
        <v>4.6155</v>
      </c>
      <c r="D10" s="148">
        <v>2.034</v>
      </c>
      <c r="E10" s="148">
        <v>4.413</v>
      </c>
      <c r="F10" s="149">
        <v>4.413</v>
      </c>
      <c r="G10" s="72" t="s">
        <v>245</v>
      </c>
      <c r="H10" s="148">
        <f t="shared" si="0"/>
        <v>2.2365</v>
      </c>
    </row>
    <row r="11" s="42" customFormat="1" ht="13.2" customHeight="1" spans="1:8">
      <c r="A11" s="68" t="s">
        <v>246</v>
      </c>
      <c r="B11" s="69" t="s">
        <v>247</v>
      </c>
      <c r="C11" s="149">
        <v>0</v>
      </c>
      <c r="D11" s="86">
        <v>0</v>
      </c>
      <c r="E11" s="86">
        <v>0</v>
      </c>
      <c r="F11" s="149">
        <v>0</v>
      </c>
      <c r="G11" s="63" t="s">
        <v>248</v>
      </c>
      <c r="H11" s="152">
        <f t="shared" si="0"/>
        <v>0</v>
      </c>
    </row>
    <row r="12" s="42" customFormat="1" ht="13.2" customHeight="1" spans="1:8">
      <c r="A12" s="116" t="s">
        <v>249</v>
      </c>
      <c r="B12" s="69" t="s">
        <v>250</v>
      </c>
      <c r="C12" s="149">
        <v>0</v>
      </c>
      <c r="D12" s="86">
        <v>0</v>
      </c>
      <c r="E12" s="86">
        <v>0</v>
      </c>
      <c r="F12" s="149">
        <v>0</v>
      </c>
      <c r="G12" s="63" t="s">
        <v>248</v>
      </c>
      <c r="H12" s="152">
        <f t="shared" si="0"/>
        <v>0</v>
      </c>
    </row>
    <row r="13" s="42" customFormat="1" ht="13.2" customHeight="1" spans="1:8">
      <c r="A13" s="146" t="s">
        <v>251</v>
      </c>
      <c r="B13" s="78" t="s">
        <v>252</v>
      </c>
      <c r="C13" s="150">
        <v>2.9105</v>
      </c>
      <c r="D13" s="150">
        <v>13.045</v>
      </c>
      <c r="E13" s="150">
        <v>11.56</v>
      </c>
      <c r="F13" s="149">
        <v>11.56</v>
      </c>
      <c r="G13" s="72" t="s">
        <v>245</v>
      </c>
      <c r="H13" s="148">
        <f t="shared" si="0"/>
        <v>4.3955</v>
      </c>
    </row>
    <row r="14" s="42" customFormat="1" ht="13.2" customHeight="1" spans="1:8">
      <c r="A14" s="116" t="s">
        <v>253</v>
      </c>
      <c r="B14" s="69" t="s">
        <v>254</v>
      </c>
      <c r="C14" s="149">
        <v>0.0835000000000006</v>
      </c>
      <c r="D14" s="152">
        <v>2.468</v>
      </c>
      <c r="E14" s="149">
        <v>0</v>
      </c>
      <c r="F14" s="149">
        <v>0</v>
      </c>
      <c r="G14" s="63" t="s">
        <v>232</v>
      </c>
      <c r="H14" s="152">
        <f t="shared" si="0"/>
        <v>2.5515</v>
      </c>
    </row>
    <row r="15" s="42" customFormat="1" ht="13.2" customHeight="1" spans="1:8">
      <c r="A15" s="146" t="s">
        <v>255</v>
      </c>
      <c r="B15" s="78" t="s">
        <v>256</v>
      </c>
      <c r="C15" s="150">
        <v>2.3</v>
      </c>
      <c r="D15" s="148">
        <v>6.1165</v>
      </c>
      <c r="E15" s="150">
        <v>7.78</v>
      </c>
      <c r="F15" s="150">
        <v>2.39</v>
      </c>
      <c r="G15" s="67" t="s">
        <v>237</v>
      </c>
      <c r="H15" s="148">
        <f t="shared" si="0"/>
        <v>0.636499999999999</v>
      </c>
    </row>
    <row r="16" s="42" customFormat="1" ht="13.2" customHeight="1" spans="1:8">
      <c r="A16" s="155"/>
      <c r="B16" s="82"/>
      <c r="C16" s="156"/>
      <c r="D16" s="157"/>
      <c r="E16" s="156"/>
      <c r="F16" s="150">
        <v>5.39</v>
      </c>
      <c r="G16" s="72" t="s">
        <v>242</v>
      </c>
      <c r="H16" s="157"/>
    </row>
    <row r="17" s="42" customFormat="1" ht="13.2" customHeight="1" spans="1:8">
      <c r="A17" s="116" t="s">
        <v>257</v>
      </c>
      <c r="B17" s="69" t="s">
        <v>258</v>
      </c>
      <c r="C17" s="149">
        <v>0</v>
      </c>
      <c r="D17" s="152">
        <v>0</v>
      </c>
      <c r="E17" s="149">
        <v>0</v>
      </c>
      <c r="F17" s="150">
        <v>0</v>
      </c>
      <c r="G17" s="63" t="s">
        <v>248</v>
      </c>
      <c r="H17" s="152">
        <f t="shared" ref="H17:H33" si="1">C17+D17-E17</f>
        <v>0</v>
      </c>
    </row>
    <row r="18" s="42" customFormat="1" ht="13.2" customHeight="1" spans="1:8">
      <c r="A18" s="116" t="s">
        <v>259</v>
      </c>
      <c r="B18" s="69" t="s">
        <v>260</v>
      </c>
      <c r="C18" s="149">
        <v>0</v>
      </c>
      <c r="D18" s="152">
        <v>0</v>
      </c>
      <c r="E18" s="149">
        <v>0</v>
      </c>
      <c r="F18" s="150">
        <v>0</v>
      </c>
      <c r="G18" s="63" t="s">
        <v>248</v>
      </c>
      <c r="H18" s="152">
        <f t="shared" si="1"/>
        <v>0</v>
      </c>
    </row>
    <row r="19" s="42" customFormat="1" ht="13.2" customHeight="1" spans="1:8">
      <c r="A19" s="72" t="s">
        <v>261</v>
      </c>
      <c r="B19" s="69" t="s">
        <v>262</v>
      </c>
      <c r="C19" s="149">
        <v>0</v>
      </c>
      <c r="D19" s="148">
        <v>0.0875</v>
      </c>
      <c r="E19" s="150">
        <v>0</v>
      </c>
      <c r="F19" s="150">
        <v>0</v>
      </c>
      <c r="G19" s="63" t="s">
        <v>232</v>
      </c>
      <c r="H19" s="152">
        <f t="shared" si="1"/>
        <v>0.0875</v>
      </c>
    </row>
    <row r="20" s="42" customFormat="1" ht="13.2" customHeight="1" spans="1:8">
      <c r="A20" s="72" t="s">
        <v>263</v>
      </c>
      <c r="B20" s="69" t="s">
        <v>264</v>
      </c>
      <c r="C20" s="149">
        <v>0</v>
      </c>
      <c r="D20" s="148">
        <v>0.2725</v>
      </c>
      <c r="E20" s="150">
        <v>0</v>
      </c>
      <c r="F20" s="150">
        <v>0</v>
      </c>
      <c r="G20" s="63" t="s">
        <v>232</v>
      </c>
      <c r="H20" s="152">
        <f t="shared" si="1"/>
        <v>0.2725</v>
      </c>
    </row>
    <row r="21" s="42" customFormat="1" ht="13.2" customHeight="1" spans="1:8">
      <c r="A21" s="146" t="s">
        <v>265</v>
      </c>
      <c r="B21" s="78" t="s">
        <v>266</v>
      </c>
      <c r="C21" s="150">
        <v>0.1735</v>
      </c>
      <c r="D21" s="148">
        <v>1.3845</v>
      </c>
      <c r="E21" s="150">
        <v>1.36</v>
      </c>
      <c r="F21" s="150">
        <v>1.36</v>
      </c>
      <c r="G21" s="72" t="s">
        <v>245</v>
      </c>
      <c r="H21" s="148">
        <f t="shared" si="1"/>
        <v>0.198</v>
      </c>
    </row>
    <row r="22" s="42" customFormat="1" ht="13.2" customHeight="1" spans="1:8">
      <c r="A22" s="146" t="s">
        <v>267</v>
      </c>
      <c r="B22" s="78" t="s">
        <v>268</v>
      </c>
      <c r="C22" s="150">
        <v>0.714</v>
      </c>
      <c r="D22" s="148">
        <v>0.5765</v>
      </c>
      <c r="E22" s="150">
        <v>0</v>
      </c>
      <c r="F22" s="150">
        <v>0</v>
      </c>
      <c r="G22" s="63" t="s">
        <v>232</v>
      </c>
      <c r="H22" s="148">
        <f t="shared" si="1"/>
        <v>1.2905</v>
      </c>
    </row>
    <row r="23" s="42" customFormat="1" ht="13.2" customHeight="1" spans="1:8">
      <c r="A23" s="121" t="s">
        <v>269</v>
      </c>
      <c r="B23" s="69" t="s">
        <v>270</v>
      </c>
      <c r="C23" s="149">
        <v>0.743500000000004</v>
      </c>
      <c r="D23" s="149">
        <v>34.0335</v>
      </c>
      <c r="E23" s="149">
        <v>34.777</v>
      </c>
      <c r="F23" s="150">
        <v>34.777</v>
      </c>
      <c r="G23" s="63" t="s">
        <v>271</v>
      </c>
      <c r="H23" s="152">
        <f t="shared" si="1"/>
        <v>0</v>
      </c>
    </row>
    <row r="24" s="42" customFormat="1" ht="13.2" customHeight="1" spans="1:8">
      <c r="A24" s="158" t="s">
        <v>272</v>
      </c>
      <c r="B24" s="82" t="s">
        <v>273</v>
      </c>
      <c r="C24" s="156">
        <v>13.9875</v>
      </c>
      <c r="D24" s="156">
        <v>5.472</v>
      </c>
      <c r="E24" s="156">
        <v>10.37</v>
      </c>
      <c r="F24" s="149">
        <v>10.37</v>
      </c>
      <c r="G24" s="72" t="s">
        <v>274</v>
      </c>
      <c r="H24" s="149">
        <f t="shared" si="1"/>
        <v>9.0895</v>
      </c>
    </row>
    <row r="25" s="42" customFormat="1" ht="13.2" customHeight="1" spans="1:8">
      <c r="A25" s="116" t="s">
        <v>275</v>
      </c>
      <c r="B25" s="69" t="s">
        <v>276</v>
      </c>
      <c r="C25" s="149">
        <v>2.2775</v>
      </c>
      <c r="D25" s="149">
        <v>2.618</v>
      </c>
      <c r="E25" s="149">
        <v>3.75</v>
      </c>
      <c r="F25" s="150">
        <v>3.75</v>
      </c>
      <c r="G25" s="72" t="s">
        <v>245</v>
      </c>
      <c r="H25" s="149">
        <f t="shared" si="1"/>
        <v>1.1455</v>
      </c>
    </row>
    <row r="26" s="42" customFormat="1" ht="13.2" customHeight="1" spans="1:8">
      <c r="A26" s="146" t="s">
        <v>277</v>
      </c>
      <c r="B26" s="78" t="s">
        <v>278</v>
      </c>
      <c r="C26" s="150">
        <v>0</v>
      </c>
      <c r="D26" s="150">
        <v>0</v>
      </c>
      <c r="E26" s="150">
        <v>0</v>
      </c>
      <c r="F26" s="150">
        <v>0</v>
      </c>
      <c r="G26" s="63" t="s">
        <v>248</v>
      </c>
      <c r="H26" s="150">
        <f t="shared" si="1"/>
        <v>0</v>
      </c>
    </row>
    <row r="27" s="42" customFormat="1" ht="13.2" customHeight="1" spans="1:8">
      <c r="A27" s="146" t="s">
        <v>279</v>
      </c>
      <c r="B27" s="78" t="s">
        <v>280</v>
      </c>
      <c r="C27" s="150">
        <v>0</v>
      </c>
      <c r="D27" s="150">
        <v>0.0535</v>
      </c>
      <c r="E27" s="149">
        <v>0.0535</v>
      </c>
      <c r="F27" s="149">
        <v>0.0535</v>
      </c>
      <c r="G27" s="63" t="s">
        <v>271</v>
      </c>
      <c r="H27" s="150">
        <f t="shared" si="1"/>
        <v>0</v>
      </c>
    </row>
    <row r="28" s="42" customFormat="1" ht="13.2" customHeight="1" spans="1:8">
      <c r="A28" s="146" t="s">
        <v>281</v>
      </c>
      <c r="B28" s="78" t="s">
        <v>282</v>
      </c>
      <c r="C28" s="150">
        <v>0</v>
      </c>
      <c r="D28" s="150">
        <v>0</v>
      </c>
      <c r="E28" s="150">
        <v>0</v>
      </c>
      <c r="F28" s="150">
        <v>0</v>
      </c>
      <c r="G28" s="63" t="s">
        <v>248</v>
      </c>
      <c r="H28" s="150">
        <f t="shared" si="1"/>
        <v>0</v>
      </c>
    </row>
    <row r="29" s="42" customFormat="1" ht="13.2" customHeight="1" spans="1:8">
      <c r="A29" s="146" t="s">
        <v>283</v>
      </c>
      <c r="B29" s="78" t="s">
        <v>284</v>
      </c>
      <c r="C29" s="150">
        <v>0</v>
      </c>
      <c r="D29" s="150">
        <v>0</v>
      </c>
      <c r="E29" s="150">
        <v>0</v>
      </c>
      <c r="F29" s="149">
        <v>0</v>
      </c>
      <c r="G29" s="63" t="s">
        <v>248</v>
      </c>
      <c r="H29" s="150">
        <f t="shared" si="1"/>
        <v>0</v>
      </c>
    </row>
    <row r="30" s="42" customFormat="1" ht="13.2" customHeight="1" spans="1:8">
      <c r="A30" s="146" t="s">
        <v>285</v>
      </c>
      <c r="B30" s="78" t="s">
        <v>286</v>
      </c>
      <c r="C30" s="150">
        <v>0.503</v>
      </c>
      <c r="D30" s="150">
        <v>0.458</v>
      </c>
      <c r="E30" s="150">
        <v>0</v>
      </c>
      <c r="F30" s="149">
        <v>0</v>
      </c>
      <c r="G30" s="63" t="s">
        <v>232</v>
      </c>
      <c r="H30" s="150">
        <f t="shared" si="1"/>
        <v>0.961</v>
      </c>
    </row>
    <row r="31" s="42" customFormat="1" ht="13.2" customHeight="1" spans="1:8">
      <c r="A31" s="146" t="s">
        <v>818</v>
      </c>
      <c r="B31" s="78" t="s">
        <v>288</v>
      </c>
      <c r="C31" s="150">
        <v>0</v>
      </c>
      <c r="D31" s="150">
        <v>0</v>
      </c>
      <c r="E31" s="150">
        <v>0</v>
      </c>
      <c r="F31" s="150">
        <v>0</v>
      </c>
      <c r="G31" s="63" t="s">
        <v>248</v>
      </c>
      <c r="H31" s="150">
        <f t="shared" si="1"/>
        <v>0</v>
      </c>
    </row>
    <row r="32" s="42" customFormat="1" ht="13.2" customHeight="1" spans="1:8">
      <c r="A32" s="72" t="s">
        <v>289</v>
      </c>
      <c r="B32" s="78" t="s">
        <v>290</v>
      </c>
      <c r="C32" s="150">
        <v>0</v>
      </c>
      <c r="D32" s="150">
        <v>0.9675</v>
      </c>
      <c r="E32" s="150">
        <v>0</v>
      </c>
      <c r="F32" s="150">
        <v>0</v>
      </c>
      <c r="G32" s="63" t="s">
        <v>232</v>
      </c>
      <c r="H32" s="150">
        <f t="shared" si="1"/>
        <v>0.9675</v>
      </c>
    </row>
    <row r="33" s="42" customFormat="1" ht="13.2" customHeight="1" spans="1:8">
      <c r="A33" s="146" t="s">
        <v>291</v>
      </c>
      <c r="B33" s="78" t="s">
        <v>292</v>
      </c>
      <c r="C33" s="150">
        <v>6.04200000000001</v>
      </c>
      <c r="D33" s="150">
        <v>35.24</v>
      </c>
      <c r="E33" s="150">
        <v>41.0165</v>
      </c>
      <c r="F33" s="149">
        <v>40.03</v>
      </c>
      <c r="G33" s="72" t="s">
        <v>245</v>
      </c>
      <c r="H33" s="150">
        <f t="shared" si="1"/>
        <v>0.26550000000001</v>
      </c>
    </row>
    <row r="34" s="42" customFormat="1" ht="13.2" customHeight="1" spans="1:8">
      <c r="A34" s="155"/>
      <c r="B34" s="82"/>
      <c r="C34" s="156"/>
      <c r="D34" s="156"/>
      <c r="E34" s="156"/>
      <c r="F34" s="149">
        <v>0.9865</v>
      </c>
      <c r="G34" s="63" t="s">
        <v>271</v>
      </c>
      <c r="H34" s="156"/>
    </row>
    <row r="35" s="42" customFormat="1" ht="13.2" customHeight="1" spans="1:8">
      <c r="A35" s="72" t="s">
        <v>293</v>
      </c>
      <c r="B35" s="78" t="s">
        <v>294</v>
      </c>
      <c r="C35" s="150">
        <v>0</v>
      </c>
      <c r="D35" s="150">
        <v>1.34</v>
      </c>
      <c r="E35" s="150">
        <v>1.34</v>
      </c>
      <c r="F35" s="149">
        <v>1.34</v>
      </c>
      <c r="G35" s="72" t="s">
        <v>245</v>
      </c>
      <c r="H35" s="150">
        <f t="shared" ref="H35:H38" si="2">C35+D35-E35</f>
        <v>0</v>
      </c>
    </row>
    <row r="36" s="42" customFormat="1" ht="13.2" customHeight="1" spans="1:8">
      <c r="A36" s="72" t="s">
        <v>295</v>
      </c>
      <c r="B36" s="78" t="s">
        <v>296</v>
      </c>
      <c r="C36" s="150">
        <v>0</v>
      </c>
      <c r="D36" s="150">
        <v>18.085</v>
      </c>
      <c r="E36" s="150">
        <v>10.55</v>
      </c>
      <c r="F36" s="149">
        <v>10.55</v>
      </c>
      <c r="G36" s="72" t="s">
        <v>245</v>
      </c>
      <c r="H36" s="150">
        <f t="shared" si="2"/>
        <v>7.535</v>
      </c>
    </row>
    <row r="37" s="42" customFormat="1" ht="13.2" customHeight="1" spans="1:8">
      <c r="A37" s="72" t="s">
        <v>297</v>
      </c>
      <c r="B37" s="78" t="s">
        <v>298</v>
      </c>
      <c r="C37" s="150">
        <v>0</v>
      </c>
      <c r="D37" s="150">
        <v>0.108</v>
      </c>
      <c r="E37" s="150">
        <v>0</v>
      </c>
      <c r="F37" s="149">
        <v>0</v>
      </c>
      <c r="G37" s="63" t="s">
        <v>232</v>
      </c>
      <c r="H37" s="150">
        <f t="shared" si="2"/>
        <v>0.108</v>
      </c>
    </row>
    <row r="38" s="42" customFormat="1" ht="13.2" customHeight="1" spans="1:8">
      <c r="A38" s="146" t="s">
        <v>299</v>
      </c>
      <c r="B38" s="78" t="s">
        <v>300</v>
      </c>
      <c r="C38" s="150">
        <v>5.6365</v>
      </c>
      <c r="D38" s="150">
        <v>17.927</v>
      </c>
      <c r="E38" s="150">
        <v>22.934</v>
      </c>
      <c r="F38" s="149">
        <v>21.66</v>
      </c>
      <c r="G38" s="72" t="s">
        <v>245</v>
      </c>
      <c r="H38" s="150">
        <f t="shared" si="2"/>
        <v>0.629499999999997</v>
      </c>
    </row>
    <row r="39" s="42" customFormat="1" ht="13.2" customHeight="1" spans="1:8">
      <c r="A39" s="155"/>
      <c r="B39" s="159"/>
      <c r="C39" s="156"/>
      <c r="D39" s="156"/>
      <c r="E39" s="156"/>
      <c r="F39" s="149">
        <v>1.274</v>
      </c>
      <c r="G39" s="63" t="s">
        <v>271</v>
      </c>
      <c r="H39" s="156"/>
    </row>
    <row r="40" s="42" customFormat="1" ht="13.2" customHeight="1" spans="1:8">
      <c r="A40" s="146" t="s">
        <v>301</v>
      </c>
      <c r="B40" s="69" t="s">
        <v>302</v>
      </c>
      <c r="C40" s="150">
        <v>0</v>
      </c>
      <c r="D40" s="150">
        <v>0.7065</v>
      </c>
      <c r="E40" s="150">
        <v>0</v>
      </c>
      <c r="F40" s="149">
        <v>0</v>
      </c>
      <c r="G40" s="63" t="s">
        <v>232</v>
      </c>
      <c r="H40" s="150">
        <f t="shared" ref="H40:H43" si="3">C40+D40-E40</f>
        <v>0.7065</v>
      </c>
    </row>
    <row r="41" s="42" customFormat="1" ht="13.2" customHeight="1" spans="1:8">
      <c r="A41" s="146" t="s">
        <v>303</v>
      </c>
      <c r="B41" s="69" t="s">
        <v>304</v>
      </c>
      <c r="C41" s="150">
        <v>0</v>
      </c>
      <c r="D41" s="150">
        <v>9.144</v>
      </c>
      <c r="E41" s="150">
        <v>5.79</v>
      </c>
      <c r="F41" s="149">
        <v>5.79</v>
      </c>
      <c r="G41" s="72" t="s">
        <v>245</v>
      </c>
      <c r="H41" s="150">
        <f t="shared" si="3"/>
        <v>3.354</v>
      </c>
    </row>
    <row r="42" s="42" customFormat="1" ht="13.2" customHeight="1" spans="1:8">
      <c r="A42" s="146" t="s">
        <v>305</v>
      </c>
      <c r="B42" s="69" t="s">
        <v>306</v>
      </c>
      <c r="C42" s="150">
        <v>0</v>
      </c>
      <c r="D42" s="150">
        <v>0.2565</v>
      </c>
      <c r="E42" s="150">
        <v>0</v>
      </c>
      <c r="F42" s="149">
        <v>0</v>
      </c>
      <c r="G42" s="63" t="s">
        <v>232</v>
      </c>
      <c r="H42" s="150">
        <f t="shared" si="3"/>
        <v>0.2565</v>
      </c>
    </row>
    <row r="43" s="42" customFormat="1" ht="13.2" customHeight="1" spans="1:8">
      <c r="A43" s="160" t="s">
        <v>307</v>
      </c>
      <c r="B43" s="78" t="s">
        <v>308</v>
      </c>
      <c r="C43" s="150">
        <v>6.6065</v>
      </c>
      <c r="D43" s="150">
        <v>14.3855</v>
      </c>
      <c r="E43" s="150">
        <v>18.424</v>
      </c>
      <c r="F43" s="149">
        <v>15.12</v>
      </c>
      <c r="G43" s="72" t="s">
        <v>43</v>
      </c>
      <c r="H43" s="150">
        <f t="shared" si="3"/>
        <v>2.568</v>
      </c>
    </row>
    <row r="44" s="42" customFormat="1" ht="13.2" customHeight="1" spans="1:8">
      <c r="A44" s="161"/>
      <c r="B44" s="82"/>
      <c r="C44" s="156"/>
      <c r="D44" s="156"/>
      <c r="E44" s="156"/>
      <c r="F44" s="149">
        <v>3.304</v>
      </c>
      <c r="G44" s="63" t="s">
        <v>271</v>
      </c>
      <c r="H44" s="156"/>
    </row>
    <row r="45" s="42" customFormat="1" ht="13.2" customHeight="1" spans="1:8">
      <c r="A45" s="162" t="s">
        <v>309</v>
      </c>
      <c r="B45" s="69" t="s">
        <v>310</v>
      </c>
      <c r="C45" s="149">
        <v>0</v>
      </c>
      <c r="D45" s="149">
        <v>10.9845</v>
      </c>
      <c r="E45" s="149">
        <v>10.9845</v>
      </c>
      <c r="F45" s="149">
        <v>10.9845</v>
      </c>
      <c r="G45" s="63" t="s">
        <v>271</v>
      </c>
      <c r="H45" s="150">
        <f t="shared" ref="H45:H54" si="4">C45+D45-E45</f>
        <v>0</v>
      </c>
    </row>
    <row r="46" s="42" customFormat="1" ht="13.2" customHeight="1" spans="1:8">
      <c r="A46" s="146" t="s">
        <v>311</v>
      </c>
      <c r="B46" s="78" t="s">
        <v>312</v>
      </c>
      <c r="C46" s="150">
        <v>0</v>
      </c>
      <c r="D46" s="150">
        <v>19.293</v>
      </c>
      <c r="E46" s="150">
        <v>19.293</v>
      </c>
      <c r="F46" s="150">
        <v>19.293</v>
      </c>
      <c r="G46" s="63" t="s">
        <v>271</v>
      </c>
      <c r="H46" s="150">
        <f t="shared" si="4"/>
        <v>0</v>
      </c>
    </row>
    <row r="47" s="42" customFormat="1" ht="13.2" customHeight="1" spans="1:8">
      <c r="A47" s="146" t="s">
        <v>313</v>
      </c>
      <c r="B47" s="78" t="s">
        <v>314</v>
      </c>
      <c r="C47" s="150">
        <v>1.5495</v>
      </c>
      <c r="D47" s="150">
        <v>0.703</v>
      </c>
      <c r="E47" s="150">
        <v>0</v>
      </c>
      <c r="F47" s="150">
        <v>0</v>
      </c>
      <c r="G47" s="63" t="s">
        <v>232</v>
      </c>
      <c r="H47" s="150">
        <f t="shared" si="4"/>
        <v>2.2525</v>
      </c>
    </row>
    <row r="48" s="42" customFormat="1" ht="13.2" customHeight="1" spans="1:8">
      <c r="A48" s="146" t="s">
        <v>315</v>
      </c>
      <c r="B48" s="78" t="s">
        <v>316</v>
      </c>
      <c r="C48" s="150">
        <v>0.699</v>
      </c>
      <c r="D48" s="150">
        <v>0.344</v>
      </c>
      <c r="E48" s="150">
        <v>0</v>
      </c>
      <c r="F48" s="150">
        <v>0</v>
      </c>
      <c r="G48" s="63" t="s">
        <v>232</v>
      </c>
      <c r="H48" s="150">
        <f t="shared" si="4"/>
        <v>1.043</v>
      </c>
    </row>
    <row r="49" s="42" customFormat="1" ht="13.2" customHeight="1" spans="1:8">
      <c r="A49" s="146" t="s">
        <v>317</v>
      </c>
      <c r="B49" s="78" t="s">
        <v>318</v>
      </c>
      <c r="C49" s="149">
        <v>0</v>
      </c>
      <c r="D49" s="149">
        <v>562.008</v>
      </c>
      <c r="E49" s="149">
        <v>562.008</v>
      </c>
      <c r="F49" s="149">
        <v>562.008</v>
      </c>
      <c r="G49" s="63" t="s">
        <v>271</v>
      </c>
      <c r="H49" s="150">
        <f t="shared" si="4"/>
        <v>0</v>
      </c>
    </row>
    <row r="50" s="42" customFormat="1" ht="13.2" customHeight="1" spans="1:8">
      <c r="A50" s="116" t="s">
        <v>319</v>
      </c>
      <c r="B50" s="69" t="s">
        <v>320</v>
      </c>
      <c r="C50" s="149">
        <v>0</v>
      </c>
      <c r="D50" s="150">
        <v>0</v>
      </c>
      <c r="E50" s="150">
        <v>0</v>
      </c>
      <c r="F50" s="150">
        <v>0</v>
      </c>
      <c r="G50" s="63" t="s">
        <v>248</v>
      </c>
      <c r="H50" s="150">
        <f t="shared" si="4"/>
        <v>0</v>
      </c>
    </row>
    <row r="51" s="42" customFormat="1" ht="13.2" customHeight="1" spans="1:8">
      <c r="A51" s="146" t="s">
        <v>321</v>
      </c>
      <c r="B51" s="78" t="s">
        <v>322</v>
      </c>
      <c r="C51" s="150">
        <v>0</v>
      </c>
      <c r="D51" s="150">
        <v>218.6745</v>
      </c>
      <c r="E51" s="150">
        <v>218.6745</v>
      </c>
      <c r="F51" s="150">
        <v>218.6745</v>
      </c>
      <c r="G51" s="63" t="s">
        <v>271</v>
      </c>
      <c r="H51" s="150">
        <f t="shared" si="4"/>
        <v>0</v>
      </c>
    </row>
    <row r="52" s="42" customFormat="1" ht="13.2" customHeight="1" spans="1:8">
      <c r="A52" s="146" t="s">
        <v>323</v>
      </c>
      <c r="B52" s="78" t="s">
        <v>324</v>
      </c>
      <c r="C52" s="150">
        <v>1.1095</v>
      </c>
      <c r="D52" s="150">
        <v>14.34</v>
      </c>
      <c r="E52" s="150">
        <v>5.18</v>
      </c>
      <c r="F52" s="150">
        <v>5.18</v>
      </c>
      <c r="G52" s="63" t="s">
        <v>43</v>
      </c>
      <c r="H52" s="150">
        <f t="shared" si="4"/>
        <v>10.2695</v>
      </c>
    </row>
    <row r="53" s="42" customFormat="1" ht="13.2" customHeight="1" spans="1:8">
      <c r="A53" s="116" t="s">
        <v>325</v>
      </c>
      <c r="B53" s="69" t="s">
        <v>326</v>
      </c>
      <c r="C53" s="149">
        <v>0.58</v>
      </c>
      <c r="D53" s="149">
        <v>3.9695</v>
      </c>
      <c r="E53" s="149">
        <v>3.71</v>
      </c>
      <c r="F53" s="149">
        <v>3.71</v>
      </c>
      <c r="G53" s="67" t="s">
        <v>327</v>
      </c>
      <c r="H53" s="149">
        <f t="shared" si="4"/>
        <v>0.8395</v>
      </c>
    </row>
    <row r="54" s="42" customFormat="1" ht="13.2" customHeight="1" spans="1:8">
      <c r="A54" s="116" t="s">
        <v>328</v>
      </c>
      <c r="B54" s="69" t="s">
        <v>329</v>
      </c>
      <c r="C54" s="149">
        <v>49.1784999999999</v>
      </c>
      <c r="D54" s="149">
        <v>168.976</v>
      </c>
      <c r="E54" s="149">
        <v>199.14</v>
      </c>
      <c r="F54" s="149">
        <v>38.37</v>
      </c>
      <c r="G54" s="72" t="s">
        <v>330</v>
      </c>
      <c r="H54" s="149">
        <f t="shared" si="4"/>
        <v>19.0144999999999</v>
      </c>
    </row>
    <row r="55" s="42" customFormat="1" ht="13.2" customHeight="1" spans="1:8">
      <c r="A55" s="120"/>
      <c r="B55" s="69"/>
      <c r="C55" s="149"/>
      <c r="D55" s="149"/>
      <c r="E55" s="149"/>
      <c r="F55" s="149">
        <v>140.63</v>
      </c>
      <c r="G55" s="72" t="s">
        <v>327</v>
      </c>
      <c r="H55" s="149"/>
    </row>
    <row r="56" s="42" customFormat="1" ht="13.2" customHeight="1" spans="1:8">
      <c r="A56" s="120"/>
      <c r="B56" s="69"/>
      <c r="C56" s="149"/>
      <c r="D56" s="149"/>
      <c r="E56" s="149"/>
      <c r="F56" s="149">
        <v>20.14</v>
      </c>
      <c r="G56" s="72" t="s">
        <v>331</v>
      </c>
      <c r="H56" s="149"/>
    </row>
    <row r="57" s="42" customFormat="1" ht="13.2" customHeight="1" spans="1:8">
      <c r="A57" s="146" t="s">
        <v>332</v>
      </c>
      <c r="B57" s="78" t="s">
        <v>333</v>
      </c>
      <c r="C57" s="150">
        <v>7.08699999999999</v>
      </c>
      <c r="D57" s="150">
        <v>54.6265</v>
      </c>
      <c r="E57" s="150">
        <v>56.88</v>
      </c>
      <c r="F57" s="149">
        <v>56.88</v>
      </c>
      <c r="G57" s="72" t="s">
        <v>334</v>
      </c>
      <c r="H57" s="150">
        <f t="shared" ref="H57:H81" si="5">C57+D57-E57</f>
        <v>4.83349999999999</v>
      </c>
    </row>
    <row r="58" s="42" customFormat="1" ht="13.2" customHeight="1" spans="1:8">
      <c r="A58" s="146" t="s">
        <v>335</v>
      </c>
      <c r="B58" s="78" t="s">
        <v>336</v>
      </c>
      <c r="C58" s="150">
        <v>8.904</v>
      </c>
      <c r="D58" s="150">
        <v>8.1195</v>
      </c>
      <c r="E58" s="150">
        <v>0</v>
      </c>
      <c r="F58" s="149">
        <v>0</v>
      </c>
      <c r="G58" s="63" t="s">
        <v>232</v>
      </c>
      <c r="H58" s="150">
        <f t="shared" si="5"/>
        <v>17.0235</v>
      </c>
    </row>
    <row r="59" s="42" customFormat="1" ht="13.2" customHeight="1" spans="1:8">
      <c r="A59" s="146" t="s">
        <v>337</v>
      </c>
      <c r="B59" s="78" t="s">
        <v>338</v>
      </c>
      <c r="C59" s="150">
        <v>0</v>
      </c>
      <c r="D59" s="150">
        <v>0.5925</v>
      </c>
      <c r="E59" s="150">
        <v>0.5925</v>
      </c>
      <c r="F59" s="150">
        <v>0.5925</v>
      </c>
      <c r="G59" s="63" t="s">
        <v>271</v>
      </c>
      <c r="H59" s="150">
        <f t="shared" si="5"/>
        <v>0</v>
      </c>
    </row>
    <row r="60" s="42" customFormat="1" ht="13.2" customHeight="1" spans="1:8">
      <c r="A60" s="146" t="s">
        <v>339</v>
      </c>
      <c r="B60" s="78" t="s">
        <v>340</v>
      </c>
      <c r="C60" s="150">
        <v>0</v>
      </c>
      <c r="D60" s="150">
        <v>0</v>
      </c>
      <c r="E60" s="150">
        <v>0</v>
      </c>
      <c r="F60" s="150">
        <v>0</v>
      </c>
      <c r="G60" s="73" t="s">
        <v>248</v>
      </c>
      <c r="H60" s="150">
        <f t="shared" si="5"/>
        <v>0</v>
      </c>
    </row>
    <row r="61" s="42" customFormat="1" ht="13.2" customHeight="1" spans="1:8">
      <c r="A61" s="146" t="s">
        <v>341</v>
      </c>
      <c r="B61" s="78" t="s">
        <v>342</v>
      </c>
      <c r="C61" s="150">
        <v>0</v>
      </c>
      <c r="D61" s="150">
        <v>139.8205</v>
      </c>
      <c r="E61" s="150">
        <v>139.8205</v>
      </c>
      <c r="F61" s="150">
        <v>139.8205</v>
      </c>
      <c r="G61" s="63" t="s">
        <v>271</v>
      </c>
      <c r="H61" s="150">
        <f t="shared" si="5"/>
        <v>0</v>
      </c>
    </row>
    <row r="62" s="42" customFormat="1" ht="13.2" customHeight="1" spans="1:8">
      <c r="A62" s="146" t="s">
        <v>343</v>
      </c>
      <c r="B62" s="78" t="s">
        <v>344</v>
      </c>
      <c r="C62" s="150">
        <v>0</v>
      </c>
      <c r="D62" s="150">
        <v>0</v>
      </c>
      <c r="E62" s="150">
        <v>0</v>
      </c>
      <c r="F62" s="150">
        <v>0</v>
      </c>
      <c r="G62" s="63" t="s">
        <v>248</v>
      </c>
      <c r="H62" s="150">
        <f t="shared" si="5"/>
        <v>0</v>
      </c>
    </row>
    <row r="63" s="42" customFormat="1" ht="13.2" customHeight="1" spans="1:8">
      <c r="A63" s="146" t="s">
        <v>345</v>
      </c>
      <c r="B63" s="78" t="s">
        <v>346</v>
      </c>
      <c r="C63" s="150">
        <v>3.6635</v>
      </c>
      <c r="D63" s="150">
        <v>4.0355</v>
      </c>
      <c r="E63" s="150">
        <v>5.86</v>
      </c>
      <c r="F63" s="150">
        <v>5.86</v>
      </c>
      <c r="G63" s="63" t="s">
        <v>274</v>
      </c>
      <c r="H63" s="150">
        <f t="shared" si="5"/>
        <v>1.839</v>
      </c>
    </row>
    <row r="64" s="42" customFormat="1" ht="13.2" customHeight="1" spans="1:8">
      <c r="A64" s="163" t="s">
        <v>347</v>
      </c>
      <c r="B64" s="78" t="s">
        <v>348</v>
      </c>
      <c r="C64" s="150">
        <v>0</v>
      </c>
      <c r="D64" s="150">
        <v>0</v>
      </c>
      <c r="E64" s="150">
        <v>0</v>
      </c>
      <c r="F64" s="150">
        <v>0</v>
      </c>
      <c r="G64" s="63" t="s">
        <v>248</v>
      </c>
      <c r="H64" s="150">
        <f t="shared" si="5"/>
        <v>0</v>
      </c>
    </row>
    <row r="65" s="42" customFormat="1" ht="13.2" customHeight="1" spans="1:8">
      <c r="A65" s="146" t="s">
        <v>349</v>
      </c>
      <c r="B65" s="78" t="s">
        <v>350</v>
      </c>
      <c r="C65" s="150">
        <v>0</v>
      </c>
      <c r="D65" s="150">
        <v>0</v>
      </c>
      <c r="E65" s="150">
        <v>0</v>
      </c>
      <c r="F65" s="150">
        <v>0</v>
      </c>
      <c r="G65" s="63" t="s">
        <v>248</v>
      </c>
      <c r="H65" s="150">
        <f t="shared" si="5"/>
        <v>0</v>
      </c>
    </row>
    <row r="66" s="42" customFormat="1" ht="13.2" customHeight="1" spans="1:8">
      <c r="A66" s="146" t="s">
        <v>351</v>
      </c>
      <c r="B66" s="78" t="s">
        <v>352</v>
      </c>
      <c r="C66" s="150">
        <v>0</v>
      </c>
      <c r="D66" s="150">
        <v>0</v>
      </c>
      <c r="E66" s="150">
        <v>0</v>
      </c>
      <c r="F66" s="150">
        <v>0</v>
      </c>
      <c r="G66" s="63" t="s">
        <v>248</v>
      </c>
      <c r="H66" s="150">
        <f t="shared" si="5"/>
        <v>0</v>
      </c>
    </row>
    <row r="67" s="42" customFormat="1" ht="13.2" customHeight="1" spans="1:8">
      <c r="A67" s="146" t="s">
        <v>353</v>
      </c>
      <c r="B67" s="78" t="s">
        <v>354</v>
      </c>
      <c r="C67" s="150">
        <v>0</v>
      </c>
      <c r="D67" s="150">
        <v>0</v>
      </c>
      <c r="E67" s="150">
        <v>0</v>
      </c>
      <c r="F67" s="150">
        <v>0</v>
      </c>
      <c r="G67" s="63" t="s">
        <v>248</v>
      </c>
      <c r="H67" s="150">
        <f t="shared" si="5"/>
        <v>0</v>
      </c>
    </row>
    <row r="68" s="42" customFormat="1" ht="13.2" customHeight="1" spans="1:8">
      <c r="A68" s="146" t="s">
        <v>355</v>
      </c>
      <c r="B68" s="78" t="s">
        <v>356</v>
      </c>
      <c r="C68" s="150">
        <v>0.736499999999999</v>
      </c>
      <c r="D68" s="150">
        <v>6.725</v>
      </c>
      <c r="E68" s="150">
        <v>5.72</v>
      </c>
      <c r="F68" s="150">
        <v>5.72</v>
      </c>
      <c r="G68" s="63" t="s">
        <v>327</v>
      </c>
      <c r="H68" s="150">
        <f t="shared" si="5"/>
        <v>1.7415</v>
      </c>
    </row>
    <row r="69" s="42" customFormat="1" ht="13.2" customHeight="1" spans="1:8">
      <c r="A69" s="146" t="s">
        <v>357</v>
      </c>
      <c r="B69" s="78" t="s">
        <v>358</v>
      </c>
      <c r="C69" s="150">
        <v>0.3345</v>
      </c>
      <c r="D69" s="150">
        <v>1.447</v>
      </c>
      <c r="E69" s="150">
        <v>0</v>
      </c>
      <c r="F69" s="149">
        <v>0</v>
      </c>
      <c r="G69" s="63" t="s">
        <v>232</v>
      </c>
      <c r="H69" s="150">
        <f t="shared" si="5"/>
        <v>1.7815</v>
      </c>
    </row>
    <row r="70" s="42" customFormat="1" ht="13.2" customHeight="1" spans="1:8">
      <c r="A70" s="146" t="s">
        <v>359</v>
      </c>
      <c r="B70" s="78" t="s">
        <v>360</v>
      </c>
      <c r="C70" s="150">
        <v>0</v>
      </c>
      <c r="D70" s="150">
        <v>0</v>
      </c>
      <c r="E70" s="150">
        <v>0</v>
      </c>
      <c r="F70" s="150">
        <v>0</v>
      </c>
      <c r="G70" s="63" t="s">
        <v>248</v>
      </c>
      <c r="H70" s="150">
        <f t="shared" si="5"/>
        <v>0</v>
      </c>
    </row>
    <row r="71" s="42" customFormat="1" ht="13.2" customHeight="1" spans="1:8">
      <c r="A71" s="146" t="s">
        <v>361</v>
      </c>
      <c r="B71" s="78" t="s">
        <v>362</v>
      </c>
      <c r="C71" s="150">
        <v>0</v>
      </c>
      <c r="D71" s="150">
        <v>0</v>
      </c>
      <c r="E71" s="150">
        <v>0</v>
      </c>
      <c r="F71" s="150">
        <v>0</v>
      </c>
      <c r="G71" s="63" t="s">
        <v>248</v>
      </c>
      <c r="H71" s="150">
        <f t="shared" si="5"/>
        <v>0</v>
      </c>
    </row>
    <row r="72" s="42" customFormat="1" ht="13.2" customHeight="1" spans="1:8">
      <c r="A72" s="146" t="s">
        <v>363</v>
      </c>
      <c r="B72" s="78" t="s">
        <v>364</v>
      </c>
      <c r="C72" s="150">
        <v>0</v>
      </c>
      <c r="D72" s="150">
        <v>0</v>
      </c>
      <c r="E72" s="150">
        <v>0</v>
      </c>
      <c r="F72" s="150">
        <v>0</v>
      </c>
      <c r="G72" s="63" t="s">
        <v>248</v>
      </c>
      <c r="H72" s="149">
        <f t="shared" si="5"/>
        <v>0</v>
      </c>
    </row>
    <row r="73" s="42" customFormat="1" ht="13.2" customHeight="1" spans="1:8">
      <c r="A73" s="146" t="s">
        <v>365</v>
      </c>
      <c r="B73" s="78" t="s">
        <v>366</v>
      </c>
      <c r="C73" s="150">
        <v>0</v>
      </c>
      <c r="D73" s="150">
        <v>53.1005</v>
      </c>
      <c r="E73" s="150">
        <v>53.1005</v>
      </c>
      <c r="F73" s="150">
        <v>53.1005</v>
      </c>
      <c r="G73" s="63" t="s">
        <v>367</v>
      </c>
      <c r="H73" s="150">
        <f t="shared" si="5"/>
        <v>0</v>
      </c>
    </row>
    <row r="74" s="42" customFormat="1" ht="13.2" customHeight="1" spans="1:8">
      <c r="A74" s="146" t="s">
        <v>368</v>
      </c>
      <c r="B74" s="78" t="s">
        <v>369</v>
      </c>
      <c r="C74" s="150">
        <v>0</v>
      </c>
      <c r="D74" s="150">
        <v>1.068</v>
      </c>
      <c r="E74" s="150">
        <v>1.068</v>
      </c>
      <c r="F74" s="150">
        <v>1.068</v>
      </c>
      <c r="G74" s="63" t="s">
        <v>367</v>
      </c>
      <c r="H74" s="150">
        <f t="shared" si="5"/>
        <v>0</v>
      </c>
    </row>
    <row r="75" s="42" customFormat="1" ht="13.2" customHeight="1" spans="1:8">
      <c r="A75" s="146" t="s">
        <v>370</v>
      </c>
      <c r="B75" s="78" t="s">
        <v>371</v>
      </c>
      <c r="C75" s="150">
        <v>0.6145</v>
      </c>
      <c r="D75" s="150">
        <v>0.277</v>
      </c>
      <c r="E75" s="150">
        <v>0</v>
      </c>
      <c r="F75" s="150">
        <v>0</v>
      </c>
      <c r="G75" s="63" t="s">
        <v>232</v>
      </c>
      <c r="H75" s="150">
        <f t="shared" si="5"/>
        <v>0.8915</v>
      </c>
    </row>
    <row r="76" s="42" customFormat="1" ht="13.2" customHeight="1" spans="1:8">
      <c r="A76" s="146" t="s">
        <v>372</v>
      </c>
      <c r="B76" s="78" t="s">
        <v>373</v>
      </c>
      <c r="C76" s="150">
        <v>37.2175000000001</v>
      </c>
      <c r="D76" s="150">
        <v>186.931</v>
      </c>
      <c r="E76" s="150">
        <v>159.36</v>
      </c>
      <c r="F76" s="149">
        <v>159.36</v>
      </c>
      <c r="G76" s="72" t="s">
        <v>374</v>
      </c>
      <c r="H76" s="150">
        <f t="shared" si="5"/>
        <v>64.7885000000001</v>
      </c>
    </row>
    <row r="77" s="42" customFormat="1" ht="13.2" customHeight="1" spans="1:8">
      <c r="A77" s="146" t="s">
        <v>819</v>
      </c>
      <c r="B77" s="78" t="s">
        <v>376</v>
      </c>
      <c r="C77" s="150">
        <v>13.986</v>
      </c>
      <c r="D77" s="150">
        <v>19.6275</v>
      </c>
      <c r="E77" s="150">
        <v>18.43</v>
      </c>
      <c r="F77" s="149">
        <v>18.43</v>
      </c>
      <c r="G77" s="72" t="s">
        <v>327</v>
      </c>
      <c r="H77" s="150">
        <f t="shared" si="5"/>
        <v>15.1835</v>
      </c>
    </row>
    <row r="78" s="42" customFormat="1" ht="13.2" customHeight="1" spans="1:8">
      <c r="A78" s="146" t="s">
        <v>377</v>
      </c>
      <c r="B78" s="78" t="s">
        <v>378</v>
      </c>
      <c r="C78" s="150">
        <v>0</v>
      </c>
      <c r="D78" s="150">
        <v>0</v>
      </c>
      <c r="E78" s="150">
        <v>0</v>
      </c>
      <c r="F78" s="150">
        <v>0</v>
      </c>
      <c r="G78" s="63" t="s">
        <v>248</v>
      </c>
      <c r="H78" s="150">
        <f t="shared" si="5"/>
        <v>0</v>
      </c>
    </row>
    <row r="79" s="42" customFormat="1" ht="13.2" customHeight="1" spans="1:8">
      <c r="A79" s="116" t="s">
        <v>379</v>
      </c>
      <c r="B79" s="69" t="s">
        <v>380</v>
      </c>
      <c r="C79" s="150">
        <v>0</v>
      </c>
      <c r="D79" s="150">
        <v>0</v>
      </c>
      <c r="E79" s="150">
        <v>0</v>
      </c>
      <c r="F79" s="150">
        <v>0</v>
      </c>
      <c r="G79" s="63" t="s">
        <v>248</v>
      </c>
      <c r="H79" s="150">
        <f t="shared" si="5"/>
        <v>0</v>
      </c>
    </row>
    <row r="80" s="42" customFormat="1" ht="13.2" customHeight="1" spans="1:8">
      <c r="A80" s="116" t="s">
        <v>381</v>
      </c>
      <c r="B80" s="69" t="s">
        <v>382</v>
      </c>
      <c r="C80" s="150">
        <v>0</v>
      </c>
      <c r="D80" s="149">
        <v>359.0825</v>
      </c>
      <c r="E80" s="149">
        <v>359.0825</v>
      </c>
      <c r="F80" s="149">
        <v>359.0825</v>
      </c>
      <c r="G80" s="63" t="s">
        <v>367</v>
      </c>
      <c r="H80" s="150">
        <f t="shared" si="5"/>
        <v>0</v>
      </c>
    </row>
    <row r="81" s="42" customFormat="1" ht="13.2" customHeight="1" spans="1:8">
      <c r="A81" s="146" t="s">
        <v>383</v>
      </c>
      <c r="B81" s="78" t="s">
        <v>384</v>
      </c>
      <c r="C81" s="150">
        <v>6.77099999999999</v>
      </c>
      <c r="D81" s="150">
        <v>17.6885</v>
      </c>
      <c r="E81" s="150">
        <v>23.12</v>
      </c>
      <c r="F81" s="150">
        <v>15.13</v>
      </c>
      <c r="G81" s="63" t="s">
        <v>274</v>
      </c>
      <c r="H81" s="150">
        <f t="shared" si="5"/>
        <v>1.33949999999999</v>
      </c>
    </row>
    <row r="82" s="42" customFormat="1" ht="13.2" customHeight="1" spans="1:8">
      <c r="A82" s="155"/>
      <c r="B82" s="82"/>
      <c r="C82" s="156"/>
      <c r="D82" s="156"/>
      <c r="E82" s="156"/>
      <c r="F82" s="150">
        <v>7.99</v>
      </c>
      <c r="G82" s="63" t="s">
        <v>242</v>
      </c>
      <c r="H82" s="156"/>
    </row>
    <row r="83" s="42" customFormat="1" ht="13.2" customHeight="1" spans="1:8">
      <c r="A83" s="146" t="s">
        <v>385</v>
      </c>
      <c r="B83" s="78" t="s">
        <v>386</v>
      </c>
      <c r="C83" s="150">
        <v>3.4615</v>
      </c>
      <c r="D83" s="150">
        <v>2.5325</v>
      </c>
      <c r="E83" s="150">
        <v>4.62</v>
      </c>
      <c r="F83" s="149">
        <v>4.62</v>
      </c>
      <c r="G83" s="63" t="s">
        <v>274</v>
      </c>
      <c r="H83" s="150">
        <f t="shared" ref="H83:H109" si="6">C83+D83-E83</f>
        <v>1.374</v>
      </c>
    </row>
    <row r="84" s="42" customFormat="1" ht="13.2" customHeight="1" spans="1:8">
      <c r="A84" s="146" t="s">
        <v>387</v>
      </c>
      <c r="B84" s="78" t="s">
        <v>388</v>
      </c>
      <c r="C84" s="150">
        <v>6.635</v>
      </c>
      <c r="D84" s="150">
        <v>4.4255</v>
      </c>
      <c r="E84" s="150">
        <v>7.34</v>
      </c>
      <c r="F84" s="149">
        <v>3.86</v>
      </c>
      <c r="G84" s="63" t="s">
        <v>274</v>
      </c>
      <c r="H84" s="150">
        <f t="shared" si="6"/>
        <v>3.7205</v>
      </c>
    </row>
    <row r="85" s="42" customFormat="1" ht="13.2" customHeight="1" spans="1:8">
      <c r="A85" s="155"/>
      <c r="B85" s="82"/>
      <c r="C85" s="156"/>
      <c r="D85" s="156"/>
      <c r="E85" s="156"/>
      <c r="F85" s="150">
        <v>3.48</v>
      </c>
      <c r="G85" s="63" t="s">
        <v>389</v>
      </c>
      <c r="H85" s="156"/>
    </row>
    <row r="86" s="42" customFormat="1" ht="13.2" customHeight="1" spans="1:8">
      <c r="A86" s="116" t="s">
        <v>390</v>
      </c>
      <c r="B86" s="69" t="s">
        <v>391</v>
      </c>
      <c r="C86" s="150">
        <v>0</v>
      </c>
      <c r="D86" s="150">
        <v>0</v>
      </c>
      <c r="E86" s="150">
        <v>0</v>
      </c>
      <c r="F86" s="150">
        <v>0</v>
      </c>
      <c r="G86" s="73" t="s">
        <v>248</v>
      </c>
      <c r="H86" s="150">
        <f t="shared" si="6"/>
        <v>0</v>
      </c>
    </row>
    <row r="87" s="42" customFormat="1" ht="13.2" customHeight="1" spans="1:8">
      <c r="A87" s="146" t="s">
        <v>392</v>
      </c>
      <c r="B87" s="78" t="s">
        <v>393</v>
      </c>
      <c r="C87" s="150">
        <v>0.037</v>
      </c>
      <c r="D87" s="150">
        <v>0</v>
      </c>
      <c r="E87" s="150">
        <v>0</v>
      </c>
      <c r="F87" s="150">
        <v>0</v>
      </c>
      <c r="G87" s="63" t="s">
        <v>232</v>
      </c>
      <c r="H87" s="150">
        <f t="shared" si="6"/>
        <v>0.037</v>
      </c>
    </row>
    <row r="88" s="42" customFormat="1" ht="13.2" customHeight="1" spans="1:8">
      <c r="A88" s="146" t="s">
        <v>394</v>
      </c>
      <c r="B88" s="78" t="s">
        <v>395</v>
      </c>
      <c r="C88" s="150">
        <v>0.405</v>
      </c>
      <c r="D88" s="150">
        <v>1.093</v>
      </c>
      <c r="E88" s="150">
        <v>0</v>
      </c>
      <c r="F88" s="150">
        <v>0</v>
      </c>
      <c r="G88" s="63" t="s">
        <v>232</v>
      </c>
      <c r="H88" s="150">
        <f t="shared" si="6"/>
        <v>1.498</v>
      </c>
    </row>
    <row r="89" s="42" customFormat="1" ht="13.2" customHeight="1" spans="1:8">
      <c r="A89" s="116" t="s">
        <v>396</v>
      </c>
      <c r="B89" s="69" t="s">
        <v>397</v>
      </c>
      <c r="C89" s="150">
        <v>0</v>
      </c>
      <c r="D89" s="149">
        <v>65.94</v>
      </c>
      <c r="E89" s="149">
        <v>65.94</v>
      </c>
      <c r="F89" s="149">
        <v>65.94</v>
      </c>
      <c r="G89" s="63" t="s">
        <v>367</v>
      </c>
      <c r="H89" s="150">
        <f t="shared" si="6"/>
        <v>0</v>
      </c>
    </row>
    <row r="90" s="42" customFormat="1" ht="13.2" customHeight="1" spans="1:8">
      <c r="A90" s="146" t="s">
        <v>820</v>
      </c>
      <c r="B90" s="78" t="s">
        <v>399</v>
      </c>
      <c r="C90" s="150">
        <v>0</v>
      </c>
      <c r="D90" s="150">
        <v>0</v>
      </c>
      <c r="E90" s="150">
        <v>0</v>
      </c>
      <c r="F90" s="150">
        <v>0</v>
      </c>
      <c r="G90" s="63" t="s">
        <v>248</v>
      </c>
      <c r="H90" s="150">
        <f t="shared" si="6"/>
        <v>0</v>
      </c>
    </row>
    <row r="91" s="42" customFormat="1" ht="13.2" customHeight="1" spans="1:8">
      <c r="A91" s="116" t="s">
        <v>821</v>
      </c>
      <c r="B91" s="69" t="s">
        <v>401</v>
      </c>
      <c r="C91" s="150">
        <v>0</v>
      </c>
      <c r="D91" s="150">
        <v>0</v>
      </c>
      <c r="E91" s="150">
        <v>0</v>
      </c>
      <c r="F91" s="150">
        <v>0</v>
      </c>
      <c r="G91" s="63" t="s">
        <v>248</v>
      </c>
      <c r="H91" s="150">
        <f t="shared" si="6"/>
        <v>0</v>
      </c>
    </row>
    <row r="92" s="42" customFormat="1" ht="13.2" customHeight="1" spans="1:8">
      <c r="A92" s="146" t="s">
        <v>822</v>
      </c>
      <c r="B92" s="78" t="s">
        <v>403</v>
      </c>
      <c r="C92" s="150">
        <v>8.114</v>
      </c>
      <c r="D92" s="150">
        <v>21.624</v>
      </c>
      <c r="E92" s="150">
        <v>0</v>
      </c>
      <c r="F92" s="150">
        <v>0</v>
      </c>
      <c r="G92" s="63" t="s">
        <v>232</v>
      </c>
      <c r="H92" s="150">
        <f t="shared" si="6"/>
        <v>29.738</v>
      </c>
    </row>
    <row r="93" s="42" customFormat="1" ht="13.2" customHeight="1" spans="1:8">
      <c r="A93" s="116" t="s">
        <v>823</v>
      </c>
      <c r="B93" s="69" t="s">
        <v>405</v>
      </c>
      <c r="C93" s="150">
        <v>0</v>
      </c>
      <c r="D93" s="150">
        <v>0</v>
      </c>
      <c r="E93" s="150">
        <v>0</v>
      </c>
      <c r="F93" s="150">
        <v>0</v>
      </c>
      <c r="G93" s="63" t="s">
        <v>248</v>
      </c>
      <c r="H93" s="150">
        <f t="shared" si="6"/>
        <v>0</v>
      </c>
    </row>
    <row r="94" s="42" customFormat="1" ht="13.2" customHeight="1" spans="1:8">
      <c r="A94" s="146" t="s">
        <v>406</v>
      </c>
      <c r="B94" s="78" t="s">
        <v>407</v>
      </c>
      <c r="C94" s="150">
        <v>0</v>
      </c>
      <c r="D94" s="150">
        <v>11.8295</v>
      </c>
      <c r="E94" s="150">
        <v>11.8295</v>
      </c>
      <c r="F94" s="150">
        <v>11.8295</v>
      </c>
      <c r="G94" s="63" t="s">
        <v>367</v>
      </c>
      <c r="H94" s="150">
        <f t="shared" si="6"/>
        <v>0</v>
      </c>
    </row>
    <row r="95" s="42" customFormat="1" ht="13.2" customHeight="1" spans="1:8">
      <c r="A95" s="146" t="s">
        <v>824</v>
      </c>
      <c r="B95" s="78" t="s">
        <v>409</v>
      </c>
      <c r="C95" s="150">
        <v>6.0795</v>
      </c>
      <c r="D95" s="150">
        <v>2.47</v>
      </c>
      <c r="E95" s="150">
        <v>6.32</v>
      </c>
      <c r="F95" s="150">
        <v>6.32</v>
      </c>
      <c r="G95" s="63" t="s">
        <v>274</v>
      </c>
      <c r="H95" s="150">
        <f t="shared" si="6"/>
        <v>2.2295</v>
      </c>
    </row>
    <row r="96" s="42" customFormat="1" ht="13.2" customHeight="1" spans="1:8">
      <c r="A96" s="116" t="s">
        <v>410</v>
      </c>
      <c r="B96" s="69" t="s">
        <v>411</v>
      </c>
      <c r="C96" s="149">
        <v>4.343</v>
      </c>
      <c r="D96" s="149">
        <v>1.535</v>
      </c>
      <c r="E96" s="149">
        <v>4.56</v>
      </c>
      <c r="F96" s="150">
        <v>4.56</v>
      </c>
      <c r="G96" s="63" t="s">
        <v>274</v>
      </c>
      <c r="H96" s="149">
        <f t="shared" si="6"/>
        <v>1.318</v>
      </c>
    </row>
    <row r="97" s="42" customFormat="1" ht="13.2" customHeight="1" spans="1:8">
      <c r="A97" s="158" t="s">
        <v>412</v>
      </c>
      <c r="B97" s="82" t="s">
        <v>413</v>
      </c>
      <c r="C97" s="156">
        <v>6.0875</v>
      </c>
      <c r="D97" s="156">
        <v>2.421</v>
      </c>
      <c r="E97" s="156">
        <v>6.35</v>
      </c>
      <c r="F97" s="150">
        <v>6.35</v>
      </c>
      <c r="G97" s="63" t="s">
        <v>274</v>
      </c>
      <c r="H97" s="149">
        <f t="shared" si="6"/>
        <v>2.1585</v>
      </c>
    </row>
    <row r="98" s="42" customFormat="1" ht="13.2" customHeight="1" spans="1:8">
      <c r="A98" s="146" t="s">
        <v>825</v>
      </c>
      <c r="B98" s="78" t="s">
        <v>409</v>
      </c>
      <c r="C98" s="150">
        <v>2.3105</v>
      </c>
      <c r="D98" s="150">
        <v>0.9355</v>
      </c>
      <c r="E98" s="150">
        <v>2.42</v>
      </c>
      <c r="F98" s="150">
        <v>2.42</v>
      </c>
      <c r="G98" s="63" t="s">
        <v>274</v>
      </c>
      <c r="H98" s="150">
        <f t="shared" si="6"/>
        <v>0.826000000000001</v>
      </c>
    </row>
    <row r="99" s="42" customFormat="1" ht="13.2" customHeight="1" spans="1:8">
      <c r="A99" s="146" t="s">
        <v>415</v>
      </c>
      <c r="B99" s="78" t="s">
        <v>411</v>
      </c>
      <c r="C99" s="150">
        <v>0</v>
      </c>
      <c r="D99" s="150">
        <v>0</v>
      </c>
      <c r="E99" s="150">
        <v>0</v>
      </c>
      <c r="F99" s="150">
        <v>0</v>
      </c>
      <c r="G99" s="63" t="s">
        <v>248</v>
      </c>
      <c r="H99" s="150">
        <f t="shared" si="6"/>
        <v>0</v>
      </c>
    </row>
    <row r="100" s="42" customFormat="1" ht="13.2" customHeight="1" spans="1:8">
      <c r="A100" s="116" t="s">
        <v>416</v>
      </c>
      <c r="B100" s="78" t="s">
        <v>417</v>
      </c>
      <c r="C100" s="150">
        <v>0</v>
      </c>
      <c r="D100" s="149">
        <v>0</v>
      </c>
      <c r="E100" s="150">
        <v>0</v>
      </c>
      <c r="F100" s="150">
        <v>0</v>
      </c>
      <c r="G100" s="63" t="s">
        <v>248</v>
      </c>
      <c r="H100" s="150">
        <f t="shared" si="6"/>
        <v>0</v>
      </c>
    </row>
    <row r="101" s="42" customFormat="1" ht="13.2" customHeight="1" spans="1:8">
      <c r="A101" s="116" t="s">
        <v>418</v>
      </c>
      <c r="B101" s="78" t="s">
        <v>419</v>
      </c>
      <c r="C101" s="150">
        <v>5.244</v>
      </c>
      <c r="D101" s="149">
        <v>1.5785</v>
      </c>
      <c r="E101" s="150">
        <v>5.2</v>
      </c>
      <c r="F101" s="150">
        <v>5.2</v>
      </c>
      <c r="G101" s="63" t="s">
        <v>274</v>
      </c>
      <c r="H101" s="150">
        <f t="shared" si="6"/>
        <v>1.6225</v>
      </c>
    </row>
    <row r="102" s="42" customFormat="1" ht="13.2" customHeight="1" spans="1:8">
      <c r="A102" s="116" t="s">
        <v>420</v>
      </c>
      <c r="B102" s="78" t="s">
        <v>421</v>
      </c>
      <c r="C102" s="150">
        <v>0</v>
      </c>
      <c r="D102" s="149">
        <v>9.512</v>
      </c>
      <c r="E102" s="150">
        <v>9.512</v>
      </c>
      <c r="F102" s="150">
        <v>9.512</v>
      </c>
      <c r="G102" s="63" t="s">
        <v>367</v>
      </c>
      <c r="H102" s="150">
        <f t="shared" si="6"/>
        <v>0</v>
      </c>
    </row>
    <row r="103" s="42" customFormat="1" ht="13.2" customHeight="1" spans="1:8">
      <c r="A103" s="116" t="s">
        <v>422</v>
      </c>
      <c r="B103" s="78" t="s">
        <v>423</v>
      </c>
      <c r="C103" s="150">
        <v>0</v>
      </c>
      <c r="D103" s="149">
        <v>40.537</v>
      </c>
      <c r="E103" s="150">
        <v>40.537</v>
      </c>
      <c r="F103" s="150">
        <v>40.537</v>
      </c>
      <c r="G103" s="63" t="s">
        <v>367</v>
      </c>
      <c r="H103" s="150">
        <f t="shared" si="6"/>
        <v>0</v>
      </c>
    </row>
    <row r="104" s="42" customFormat="1" ht="13.2" customHeight="1" spans="1:8">
      <c r="A104" s="116" t="s">
        <v>424</v>
      </c>
      <c r="B104" s="78" t="s">
        <v>425</v>
      </c>
      <c r="C104" s="150">
        <v>0</v>
      </c>
      <c r="D104" s="149">
        <v>120.221</v>
      </c>
      <c r="E104" s="150">
        <v>120.221</v>
      </c>
      <c r="F104" s="150">
        <v>120.221</v>
      </c>
      <c r="G104" s="63" t="s">
        <v>367</v>
      </c>
      <c r="H104" s="150">
        <f t="shared" si="6"/>
        <v>0</v>
      </c>
    </row>
    <row r="105" s="42" customFormat="1" ht="13.2" customHeight="1" spans="1:8">
      <c r="A105" s="116" t="s">
        <v>426</v>
      </c>
      <c r="B105" s="78" t="s">
        <v>427</v>
      </c>
      <c r="C105" s="150">
        <v>0</v>
      </c>
      <c r="D105" s="149">
        <v>8.2245</v>
      </c>
      <c r="E105" s="150">
        <v>8.2245</v>
      </c>
      <c r="F105" s="150">
        <v>8.2245</v>
      </c>
      <c r="G105" s="63" t="s">
        <v>367</v>
      </c>
      <c r="H105" s="150">
        <f t="shared" si="6"/>
        <v>0</v>
      </c>
    </row>
    <row r="106" s="42" customFormat="1" ht="13.2" customHeight="1" spans="1:8">
      <c r="A106" s="116" t="s">
        <v>428</v>
      </c>
      <c r="B106" s="69" t="s">
        <v>429</v>
      </c>
      <c r="C106" s="150">
        <v>2.009</v>
      </c>
      <c r="D106" s="149">
        <v>4.3605</v>
      </c>
      <c r="E106" s="150">
        <v>0</v>
      </c>
      <c r="F106" s="150">
        <v>0</v>
      </c>
      <c r="G106" s="63" t="s">
        <v>232</v>
      </c>
      <c r="H106" s="150">
        <f t="shared" si="6"/>
        <v>6.3695</v>
      </c>
    </row>
    <row r="107" s="42" customFormat="1" ht="13.2" customHeight="1" spans="1:8">
      <c r="A107" s="146" t="s">
        <v>430</v>
      </c>
      <c r="B107" s="78" t="s">
        <v>431</v>
      </c>
      <c r="C107" s="150">
        <v>6.1735</v>
      </c>
      <c r="D107" s="149">
        <v>4.9915</v>
      </c>
      <c r="E107" s="150">
        <v>8.649</v>
      </c>
      <c r="F107" s="150">
        <v>8.649</v>
      </c>
      <c r="G107" s="63" t="s">
        <v>432</v>
      </c>
      <c r="H107" s="150">
        <f t="shared" si="6"/>
        <v>2.516</v>
      </c>
    </row>
    <row r="108" s="42" customFormat="1" ht="13.2" customHeight="1" spans="1:8">
      <c r="A108" s="116" t="s">
        <v>433</v>
      </c>
      <c r="B108" s="69" t="s">
        <v>434</v>
      </c>
      <c r="C108" s="149">
        <v>0</v>
      </c>
      <c r="D108" s="152">
        <v>34.998</v>
      </c>
      <c r="E108" s="152">
        <v>34.998</v>
      </c>
      <c r="F108" s="152">
        <v>34.998</v>
      </c>
      <c r="G108" s="63" t="s">
        <v>435</v>
      </c>
      <c r="H108" s="149">
        <f t="shared" si="6"/>
        <v>0</v>
      </c>
    </row>
    <row r="109" s="141" customFormat="1" ht="13.2" customHeight="1" spans="1:9">
      <c r="A109" s="146" t="s">
        <v>436</v>
      </c>
      <c r="B109" s="78" t="s">
        <v>437</v>
      </c>
      <c r="C109" s="150">
        <v>0.3095</v>
      </c>
      <c r="D109" s="150">
        <v>1.373</v>
      </c>
      <c r="E109" s="150">
        <v>1.272</v>
      </c>
      <c r="F109" s="149">
        <v>0.002</v>
      </c>
      <c r="G109" s="72" t="s">
        <v>438</v>
      </c>
      <c r="H109" s="150">
        <f t="shared" si="6"/>
        <v>0.4105</v>
      </c>
      <c r="I109" s="42"/>
    </row>
    <row r="110" s="141" customFormat="1" ht="13.2" customHeight="1" spans="1:9">
      <c r="A110" s="155"/>
      <c r="B110" s="82"/>
      <c r="C110" s="156"/>
      <c r="D110" s="156"/>
      <c r="E110" s="156"/>
      <c r="F110" s="149">
        <v>1.27</v>
      </c>
      <c r="G110" s="63" t="s">
        <v>439</v>
      </c>
      <c r="H110" s="156"/>
      <c r="I110" s="42"/>
    </row>
    <row r="111" s="141" customFormat="1" ht="13.2" customHeight="1" spans="1:9">
      <c r="A111" s="146" t="s">
        <v>440</v>
      </c>
      <c r="B111" s="78" t="s">
        <v>441</v>
      </c>
      <c r="C111" s="150">
        <v>0.237</v>
      </c>
      <c r="D111" s="150">
        <v>1.0185</v>
      </c>
      <c r="E111" s="150">
        <v>0.9565</v>
      </c>
      <c r="F111" s="149">
        <v>0.0065</v>
      </c>
      <c r="G111" s="72" t="s">
        <v>438</v>
      </c>
      <c r="H111" s="150">
        <f t="shared" ref="H111:H115" si="7">C111+D111-E111</f>
        <v>0.299</v>
      </c>
      <c r="I111" s="42"/>
    </row>
    <row r="112" s="141" customFormat="1" ht="13.2" customHeight="1" spans="1:9">
      <c r="A112" s="155"/>
      <c r="B112" s="82"/>
      <c r="C112" s="156"/>
      <c r="D112" s="156"/>
      <c r="E112" s="156"/>
      <c r="F112" s="149">
        <v>0.95</v>
      </c>
      <c r="G112" s="63" t="s">
        <v>439</v>
      </c>
      <c r="H112" s="156"/>
      <c r="I112" s="42"/>
    </row>
    <row r="113" s="141" customFormat="1" ht="13.2" customHeight="1" spans="1:9">
      <c r="A113" s="146" t="s">
        <v>442</v>
      </c>
      <c r="B113" s="78" t="s">
        <v>443</v>
      </c>
      <c r="C113" s="150">
        <v>0.431</v>
      </c>
      <c r="D113" s="150">
        <v>0.5815</v>
      </c>
      <c r="E113" s="150">
        <v>0</v>
      </c>
      <c r="F113" s="149">
        <v>0</v>
      </c>
      <c r="G113" s="72" t="s">
        <v>232</v>
      </c>
      <c r="H113" s="150">
        <f t="shared" si="7"/>
        <v>1.0125</v>
      </c>
      <c r="I113" s="42"/>
    </row>
    <row r="114" s="141" customFormat="1" ht="13.2" customHeight="1" spans="1:9">
      <c r="A114" s="146" t="s">
        <v>444</v>
      </c>
      <c r="B114" s="78" t="s">
        <v>445</v>
      </c>
      <c r="C114" s="150">
        <v>53.5415</v>
      </c>
      <c r="D114" s="150">
        <v>72.969</v>
      </c>
      <c r="E114" s="150">
        <v>122.22</v>
      </c>
      <c r="F114" s="149">
        <v>122.22</v>
      </c>
      <c r="G114" s="72" t="s">
        <v>446</v>
      </c>
      <c r="H114" s="150">
        <f t="shared" si="7"/>
        <v>4.29049999999999</v>
      </c>
      <c r="I114" s="42"/>
    </row>
    <row r="115" s="141" customFormat="1" ht="13.2" customHeight="1" spans="1:9">
      <c r="A115" s="146" t="s">
        <v>447</v>
      </c>
      <c r="B115" s="78" t="s">
        <v>448</v>
      </c>
      <c r="C115" s="150">
        <v>23.7355</v>
      </c>
      <c r="D115" s="150">
        <v>140.738</v>
      </c>
      <c r="E115" s="150">
        <v>145.31</v>
      </c>
      <c r="F115" s="149">
        <v>68.31</v>
      </c>
      <c r="G115" s="72" t="s">
        <v>449</v>
      </c>
      <c r="H115" s="150">
        <f t="shared" si="7"/>
        <v>19.1635</v>
      </c>
      <c r="I115" s="42"/>
    </row>
    <row r="116" s="141" customFormat="1" ht="13.2" customHeight="1" spans="1:9">
      <c r="A116" s="155"/>
      <c r="B116" s="82"/>
      <c r="C116" s="156"/>
      <c r="D116" s="156"/>
      <c r="E116" s="156"/>
      <c r="F116" s="149">
        <v>77</v>
      </c>
      <c r="G116" s="72" t="s">
        <v>439</v>
      </c>
      <c r="H116" s="156"/>
      <c r="I116" s="42"/>
    </row>
    <row r="117" s="141" customFormat="1" ht="13.2" customHeight="1" spans="1:9">
      <c r="A117" s="146" t="s">
        <v>450</v>
      </c>
      <c r="B117" s="78" t="s">
        <v>451</v>
      </c>
      <c r="C117" s="150">
        <v>26.438</v>
      </c>
      <c r="D117" s="150">
        <v>7.4445</v>
      </c>
      <c r="E117" s="150">
        <v>19.04</v>
      </c>
      <c r="F117" s="149">
        <v>19.04</v>
      </c>
      <c r="G117" s="63" t="s">
        <v>452</v>
      </c>
      <c r="H117" s="150">
        <f t="shared" ref="H117:H122" si="8">C117+D117-E117</f>
        <v>14.8425</v>
      </c>
      <c r="I117" s="42"/>
    </row>
    <row r="118" s="42" customFormat="1" ht="13.2" customHeight="1" spans="1:8">
      <c r="A118" s="151" t="s">
        <v>453</v>
      </c>
      <c r="B118" s="147" t="s">
        <v>454</v>
      </c>
      <c r="C118" s="150">
        <v>0</v>
      </c>
      <c r="D118" s="150">
        <v>0</v>
      </c>
      <c r="E118" s="150">
        <v>0</v>
      </c>
      <c r="F118" s="150">
        <v>0</v>
      </c>
      <c r="G118" s="63" t="s">
        <v>248</v>
      </c>
      <c r="H118" s="150">
        <f t="shared" si="8"/>
        <v>0</v>
      </c>
    </row>
    <row r="119" s="42" customFormat="1" ht="13.2" customHeight="1" spans="1:8">
      <c r="A119" s="146" t="s">
        <v>455</v>
      </c>
      <c r="B119" s="147" t="s">
        <v>456</v>
      </c>
      <c r="C119" s="148">
        <v>5.605</v>
      </c>
      <c r="D119" s="148">
        <v>42.871</v>
      </c>
      <c r="E119" s="148">
        <v>20.64</v>
      </c>
      <c r="F119" s="148">
        <v>20.64</v>
      </c>
      <c r="G119" s="72" t="s">
        <v>439</v>
      </c>
      <c r="H119" s="150">
        <f t="shared" si="8"/>
        <v>27.836</v>
      </c>
    </row>
    <row r="120" s="42" customFormat="1" ht="13.2" customHeight="1" spans="1:8">
      <c r="A120" s="151" t="s">
        <v>457</v>
      </c>
      <c r="B120" s="147" t="s">
        <v>458</v>
      </c>
      <c r="C120" s="152">
        <v>3.9445</v>
      </c>
      <c r="D120" s="152">
        <v>3.274</v>
      </c>
      <c r="E120" s="152">
        <v>4.3</v>
      </c>
      <c r="F120" s="152">
        <v>4.3</v>
      </c>
      <c r="G120" s="72" t="s">
        <v>439</v>
      </c>
      <c r="H120" s="149">
        <f t="shared" si="8"/>
        <v>2.9185</v>
      </c>
    </row>
    <row r="121" s="42" customFormat="1" ht="13.2" customHeight="1" spans="1:8">
      <c r="A121" s="146" t="s">
        <v>459</v>
      </c>
      <c r="B121" s="147" t="s">
        <v>460</v>
      </c>
      <c r="C121" s="148">
        <v>0.8855</v>
      </c>
      <c r="D121" s="148">
        <v>0.5255</v>
      </c>
      <c r="E121" s="148">
        <v>0.91</v>
      </c>
      <c r="F121" s="152">
        <v>0.91</v>
      </c>
      <c r="G121" s="72" t="s">
        <v>439</v>
      </c>
      <c r="H121" s="150">
        <f t="shared" si="8"/>
        <v>0.501</v>
      </c>
    </row>
    <row r="122" s="42" customFormat="1" ht="13.2" customHeight="1" spans="1:8">
      <c r="A122" s="146" t="s">
        <v>461</v>
      </c>
      <c r="B122" s="147" t="s">
        <v>462</v>
      </c>
      <c r="C122" s="148">
        <v>3.9285</v>
      </c>
      <c r="D122" s="150">
        <v>7.8</v>
      </c>
      <c r="E122" s="150">
        <v>9.6</v>
      </c>
      <c r="F122" s="148">
        <v>4.38</v>
      </c>
      <c r="G122" s="72" t="s">
        <v>237</v>
      </c>
      <c r="H122" s="150">
        <f t="shared" si="8"/>
        <v>2.1285</v>
      </c>
    </row>
    <row r="123" s="42" customFormat="1" ht="13.2" customHeight="1" spans="1:8">
      <c r="A123" s="155"/>
      <c r="B123" s="164"/>
      <c r="C123" s="157"/>
      <c r="D123" s="156"/>
      <c r="E123" s="156"/>
      <c r="F123" s="148">
        <v>5.22</v>
      </c>
      <c r="G123" s="72" t="s">
        <v>242</v>
      </c>
      <c r="H123" s="156"/>
    </row>
    <row r="124" s="42" customFormat="1" ht="13.2" customHeight="1" spans="1:8">
      <c r="A124" s="146" t="s">
        <v>463</v>
      </c>
      <c r="B124" s="147" t="s">
        <v>464</v>
      </c>
      <c r="C124" s="148">
        <v>0.025</v>
      </c>
      <c r="D124" s="148">
        <v>0.079</v>
      </c>
      <c r="E124" s="148">
        <v>0</v>
      </c>
      <c r="F124" s="148">
        <v>0</v>
      </c>
      <c r="G124" s="63" t="s">
        <v>232</v>
      </c>
      <c r="H124" s="150">
        <f t="shared" ref="H124:H129" si="9">C124+D124-E124</f>
        <v>0.104</v>
      </c>
    </row>
    <row r="125" s="42" customFormat="1" ht="13.2" customHeight="1" spans="1:8">
      <c r="A125" s="146" t="s">
        <v>465</v>
      </c>
      <c r="B125" s="147" t="s">
        <v>466</v>
      </c>
      <c r="C125" s="148">
        <v>33.212</v>
      </c>
      <c r="D125" s="148">
        <v>219.7435</v>
      </c>
      <c r="E125" s="148">
        <v>218.71</v>
      </c>
      <c r="F125" s="149">
        <v>67.69</v>
      </c>
      <c r="G125" s="72" t="s">
        <v>467</v>
      </c>
      <c r="H125" s="150">
        <f t="shared" si="9"/>
        <v>34.2455</v>
      </c>
    </row>
    <row r="126" s="42" customFormat="1" ht="13.2" customHeight="1" spans="1:8">
      <c r="A126" s="155"/>
      <c r="B126" s="164"/>
      <c r="C126" s="157"/>
      <c r="D126" s="157"/>
      <c r="E126" s="157"/>
      <c r="F126" s="150">
        <v>59.15</v>
      </c>
      <c r="G126" s="72" t="s">
        <v>389</v>
      </c>
      <c r="H126" s="156"/>
    </row>
    <row r="127" s="42" customFormat="1" ht="13.2" customHeight="1" spans="1:8">
      <c r="A127" s="155"/>
      <c r="B127" s="164"/>
      <c r="C127" s="157"/>
      <c r="D127" s="157"/>
      <c r="E127" s="157"/>
      <c r="F127" s="150">
        <v>22.36</v>
      </c>
      <c r="G127" s="72" t="s">
        <v>327</v>
      </c>
      <c r="H127" s="156"/>
    </row>
    <row r="128" s="42" customFormat="1" ht="13.2" customHeight="1" spans="1:8">
      <c r="A128" s="155"/>
      <c r="B128" s="164"/>
      <c r="C128" s="157"/>
      <c r="D128" s="157"/>
      <c r="E128" s="157"/>
      <c r="F128" s="150">
        <v>69.51</v>
      </c>
      <c r="G128" s="72" t="s">
        <v>468</v>
      </c>
      <c r="H128" s="156"/>
    </row>
    <row r="129" s="42" customFormat="1" ht="13.2" customHeight="1" spans="1:8">
      <c r="A129" s="165" t="s">
        <v>469</v>
      </c>
      <c r="B129" s="78" t="s">
        <v>470</v>
      </c>
      <c r="C129" s="150">
        <v>16.7035</v>
      </c>
      <c r="D129" s="150">
        <v>185.3475</v>
      </c>
      <c r="E129" s="150">
        <v>158.06</v>
      </c>
      <c r="F129" s="150">
        <v>34.78</v>
      </c>
      <c r="G129" s="72" t="s">
        <v>467</v>
      </c>
      <c r="H129" s="150">
        <f t="shared" si="9"/>
        <v>43.991</v>
      </c>
    </row>
    <row r="130" s="42" customFormat="1" ht="13.2" customHeight="1" spans="1:8">
      <c r="A130" s="166"/>
      <c r="B130" s="82"/>
      <c r="C130" s="156"/>
      <c r="D130" s="156"/>
      <c r="E130" s="156"/>
      <c r="F130" s="150">
        <v>77.04</v>
      </c>
      <c r="G130" s="72" t="s">
        <v>389</v>
      </c>
      <c r="H130" s="156"/>
    </row>
    <row r="131" s="42" customFormat="1" ht="13.2" customHeight="1" spans="1:8">
      <c r="A131" s="166"/>
      <c r="B131" s="82"/>
      <c r="C131" s="156"/>
      <c r="D131" s="156"/>
      <c r="E131" s="156"/>
      <c r="F131" s="150">
        <v>13.48</v>
      </c>
      <c r="G131" s="72" t="s">
        <v>327</v>
      </c>
      <c r="H131" s="156"/>
    </row>
    <row r="132" s="42" customFormat="1" ht="13.2" customHeight="1" spans="1:8">
      <c r="A132" s="166"/>
      <c r="B132" s="82"/>
      <c r="C132" s="156"/>
      <c r="D132" s="156"/>
      <c r="E132" s="156"/>
      <c r="F132" s="150">
        <v>32.76</v>
      </c>
      <c r="G132" s="72" t="s">
        <v>468</v>
      </c>
      <c r="H132" s="156"/>
    </row>
    <row r="133" s="42" customFormat="1" ht="13.2" customHeight="1" spans="1:8">
      <c r="A133" s="146" t="s">
        <v>471</v>
      </c>
      <c r="B133" s="78" t="s">
        <v>472</v>
      </c>
      <c r="C133" s="150">
        <v>0</v>
      </c>
      <c r="D133" s="150">
        <v>0</v>
      </c>
      <c r="E133" s="150">
        <v>0</v>
      </c>
      <c r="F133" s="150">
        <v>0</v>
      </c>
      <c r="G133" s="63" t="s">
        <v>248</v>
      </c>
      <c r="H133" s="150">
        <f t="shared" ref="H133:H136" si="10">C133+D133-E133</f>
        <v>0</v>
      </c>
    </row>
    <row r="134" s="42" customFormat="1" ht="13.2" customHeight="1" spans="1:8">
      <c r="A134" s="146" t="s">
        <v>473</v>
      </c>
      <c r="B134" s="78" t="s">
        <v>474</v>
      </c>
      <c r="C134" s="150">
        <v>9.859</v>
      </c>
      <c r="D134" s="150">
        <v>7.326</v>
      </c>
      <c r="E134" s="150">
        <v>13.2</v>
      </c>
      <c r="F134" s="150">
        <v>13.2</v>
      </c>
      <c r="G134" s="63" t="s">
        <v>327</v>
      </c>
      <c r="H134" s="150">
        <f t="shared" si="10"/>
        <v>3.985</v>
      </c>
    </row>
    <row r="135" s="42" customFormat="1" ht="13.2" customHeight="1" spans="1:8">
      <c r="A135" s="146" t="s">
        <v>475</v>
      </c>
      <c r="B135" s="78" t="s">
        <v>476</v>
      </c>
      <c r="C135" s="150">
        <v>0</v>
      </c>
      <c r="D135" s="150">
        <v>0</v>
      </c>
      <c r="E135" s="150">
        <v>0</v>
      </c>
      <c r="F135" s="150">
        <v>0</v>
      </c>
      <c r="G135" s="63" t="s">
        <v>248</v>
      </c>
      <c r="H135" s="150">
        <f t="shared" si="10"/>
        <v>0</v>
      </c>
    </row>
    <row r="136" s="42" customFormat="1" ht="13.2" customHeight="1" spans="1:8">
      <c r="A136" s="146" t="s">
        <v>477</v>
      </c>
      <c r="B136" s="78" t="s">
        <v>478</v>
      </c>
      <c r="C136" s="150">
        <v>15.3365</v>
      </c>
      <c r="D136" s="150">
        <v>38.8215</v>
      </c>
      <c r="E136" s="150">
        <v>38.9</v>
      </c>
      <c r="F136" s="150">
        <v>24.67</v>
      </c>
      <c r="G136" s="72" t="s">
        <v>479</v>
      </c>
      <c r="H136" s="150">
        <f t="shared" si="10"/>
        <v>15.258</v>
      </c>
    </row>
    <row r="137" s="42" customFormat="1" ht="13.2" customHeight="1" spans="1:8">
      <c r="A137" s="155"/>
      <c r="B137" s="82"/>
      <c r="C137" s="156"/>
      <c r="D137" s="156"/>
      <c r="E137" s="156"/>
      <c r="F137" s="150">
        <v>14.23</v>
      </c>
      <c r="G137" s="72" t="s">
        <v>242</v>
      </c>
      <c r="H137" s="156"/>
    </row>
    <row r="138" s="42" customFormat="1" ht="13.2" customHeight="1" spans="1:8">
      <c r="A138" s="146" t="s">
        <v>480</v>
      </c>
      <c r="B138" s="78" t="s">
        <v>481</v>
      </c>
      <c r="C138" s="150">
        <v>0</v>
      </c>
      <c r="D138" s="149">
        <v>0</v>
      </c>
      <c r="E138" s="149">
        <v>0</v>
      </c>
      <c r="F138" s="150">
        <v>0</v>
      </c>
      <c r="G138" s="63" t="s">
        <v>248</v>
      </c>
      <c r="H138" s="150">
        <f t="shared" ref="H138:H141" si="11">C138+D138-E138</f>
        <v>0</v>
      </c>
    </row>
    <row r="139" s="42" customFormat="1" ht="13.2" customHeight="1" spans="1:8">
      <c r="A139" s="77" t="s">
        <v>826</v>
      </c>
      <c r="B139" s="78" t="s">
        <v>483</v>
      </c>
      <c r="C139" s="150">
        <v>3.6705</v>
      </c>
      <c r="D139" s="150">
        <v>30.5735</v>
      </c>
      <c r="E139" s="150">
        <v>30.74</v>
      </c>
      <c r="F139" s="150">
        <v>24.05</v>
      </c>
      <c r="G139" s="72" t="s">
        <v>327</v>
      </c>
      <c r="H139" s="150">
        <f t="shared" si="11"/>
        <v>3.504</v>
      </c>
    </row>
    <row r="140" s="42" customFormat="1" ht="13.2" customHeight="1" spans="1:8">
      <c r="A140" s="167"/>
      <c r="B140" s="82"/>
      <c r="C140" s="156"/>
      <c r="D140" s="156"/>
      <c r="E140" s="156"/>
      <c r="F140" s="150">
        <v>6.69</v>
      </c>
      <c r="G140" s="72" t="s">
        <v>242</v>
      </c>
      <c r="H140" s="156"/>
    </row>
    <row r="141" s="42" customFormat="1" ht="13.2" customHeight="1" spans="1:8">
      <c r="A141" s="77" t="s">
        <v>827</v>
      </c>
      <c r="B141" s="78" t="s">
        <v>485</v>
      </c>
      <c r="C141" s="150">
        <v>6.29599999999999</v>
      </c>
      <c r="D141" s="150">
        <v>20.588</v>
      </c>
      <c r="E141" s="150">
        <v>24.05</v>
      </c>
      <c r="F141" s="150">
        <v>17.8</v>
      </c>
      <c r="G141" s="72" t="s">
        <v>327</v>
      </c>
      <c r="H141" s="150">
        <f t="shared" si="11"/>
        <v>2.83399999999999</v>
      </c>
    </row>
    <row r="142" s="42" customFormat="1" ht="13.2" customHeight="1" spans="1:8">
      <c r="A142" s="168"/>
      <c r="B142" s="82"/>
      <c r="C142" s="156"/>
      <c r="D142" s="169"/>
      <c r="E142" s="169"/>
      <c r="F142" s="150">
        <v>6.25</v>
      </c>
      <c r="G142" s="72" t="s">
        <v>242</v>
      </c>
      <c r="H142" s="156"/>
    </row>
    <row r="143" s="42" customFormat="1" ht="13.2" customHeight="1" spans="1:8">
      <c r="A143" s="77" t="s">
        <v>828</v>
      </c>
      <c r="B143" s="78" t="s">
        <v>487</v>
      </c>
      <c r="C143" s="150">
        <v>2.06649999999999</v>
      </c>
      <c r="D143" s="150">
        <v>32.6245</v>
      </c>
      <c r="E143" s="150">
        <v>30.26</v>
      </c>
      <c r="F143" s="150">
        <v>17.33</v>
      </c>
      <c r="G143" s="72" t="s">
        <v>327</v>
      </c>
      <c r="H143" s="150">
        <f t="shared" ref="H143:H148" si="12">C143+D143-E143</f>
        <v>4.43099999999999</v>
      </c>
    </row>
    <row r="144" s="42" customFormat="1" ht="13.2" customHeight="1" spans="1:8">
      <c r="A144" s="167"/>
      <c r="B144" s="82"/>
      <c r="C144" s="156"/>
      <c r="D144" s="156"/>
      <c r="E144" s="156"/>
      <c r="F144" s="150">
        <v>12.93</v>
      </c>
      <c r="G144" s="72" t="s">
        <v>242</v>
      </c>
      <c r="H144" s="156"/>
    </row>
    <row r="145" s="42" customFormat="1" ht="13.2" customHeight="1" spans="1:8">
      <c r="A145" s="72" t="s">
        <v>829</v>
      </c>
      <c r="B145" s="69" t="s">
        <v>489</v>
      </c>
      <c r="C145" s="149">
        <v>3.08349999999999</v>
      </c>
      <c r="D145" s="149">
        <v>30.2325</v>
      </c>
      <c r="E145" s="149">
        <v>29.48</v>
      </c>
      <c r="F145" s="150">
        <v>17.42</v>
      </c>
      <c r="G145" s="72" t="s">
        <v>327</v>
      </c>
      <c r="H145" s="149">
        <f t="shared" si="12"/>
        <v>3.83599999999999</v>
      </c>
    </row>
    <row r="146" s="42" customFormat="1" ht="13.2" customHeight="1" spans="1:8">
      <c r="A146" s="128"/>
      <c r="B146" s="69"/>
      <c r="C146" s="149"/>
      <c r="D146" s="149"/>
      <c r="E146" s="149"/>
      <c r="F146" s="150">
        <v>12.06</v>
      </c>
      <c r="G146" s="72" t="s">
        <v>242</v>
      </c>
      <c r="H146" s="149"/>
    </row>
    <row r="147" s="42" customFormat="1" ht="13.2" customHeight="1" spans="1:8">
      <c r="A147" s="77" t="s">
        <v>490</v>
      </c>
      <c r="B147" s="78" t="s">
        <v>491</v>
      </c>
      <c r="C147" s="150">
        <v>1.988</v>
      </c>
      <c r="D147" s="150">
        <v>9.5845</v>
      </c>
      <c r="E147" s="150">
        <v>10.14</v>
      </c>
      <c r="F147" s="150">
        <v>10.14</v>
      </c>
      <c r="G147" s="72" t="s">
        <v>327</v>
      </c>
      <c r="H147" s="150">
        <f t="shared" si="12"/>
        <v>1.4325</v>
      </c>
    </row>
    <row r="148" s="42" customFormat="1" ht="13.2" customHeight="1" spans="1:8">
      <c r="A148" s="72" t="s">
        <v>830</v>
      </c>
      <c r="B148" s="78" t="s">
        <v>493</v>
      </c>
      <c r="C148" s="150">
        <v>3.4175</v>
      </c>
      <c r="D148" s="149">
        <v>34.428</v>
      </c>
      <c r="E148" s="149">
        <v>33.87</v>
      </c>
      <c r="F148" s="150">
        <v>27.92</v>
      </c>
      <c r="G148" s="72" t="s">
        <v>327</v>
      </c>
      <c r="H148" s="150">
        <f t="shared" si="12"/>
        <v>3.9755</v>
      </c>
    </row>
    <row r="149" s="42" customFormat="1" ht="13.2" customHeight="1" spans="1:8">
      <c r="A149" s="128"/>
      <c r="B149" s="82"/>
      <c r="C149" s="156"/>
      <c r="D149" s="149"/>
      <c r="E149" s="149"/>
      <c r="F149" s="150">
        <v>5.95</v>
      </c>
      <c r="G149" s="72" t="s">
        <v>242</v>
      </c>
      <c r="H149" s="156"/>
    </row>
    <row r="150" s="42" customFormat="1" ht="13.2" customHeight="1" spans="1:8">
      <c r="A150" s="72" t="s">
        <v>831</v>
      </c>
      <c r="B150" s="69" t="s">
        <v>495</v>
      </c>
      <c r="C150" s="149">
        <v>3.05749999999999</v>
      </c>
      <c r="D150" s="149">
        <v>32.7565</v>
      </c>
      <c r="E150" s="149">
        <v>31.48</v>
      </c>
      <c r="F150" s="150">
        <v>19.04</v>
      </c>
      <c r="G150" s="72" t="s">
        <v>327</v>
      </c>
      <c r="H150" s="149">
        <f t="shared" ref="H150:H154" si="13">C150+D150-E150</f>
        <v>4.33399999999999</v>
      </c>
    </row>
    <row r="151" s="42" customFormat="1" ht="13.2" customHeight="1" spans="1:8">
      <c r="A151" s="128"/>
      <c r="B151" s="69"/>
      <c r="C151" s="149"/>
      <c r="D151" s="149"/>
      <c r="E151" s="149"/>
      <c r="F151" s="150">
        <v>12.44</v>
      </c>
      <c r="G151" s="72" t="s">
        <v>242</v>
      </c>
      <c r="H151" s="149"/>
    </row>
    <row r="152" s="42" customFormat="1" ht="13.2" customHeight="1" spans="1:8">
      <c r="A152" s="77" t="s">
        <v>832</v>
      </c>
      <c r="B152" s="78" t="s">
        <v>497</v>
      </c>
      <c r="C152" s="150">
        <v>5.955</v>
      </c>
      <c r="D152" s="150">
        <v>5.652</v>
      </c>
      <c r="E152" s="150">
        <v>9.66</v>
      </c>
      <c r="F152" s="150">
        <v>4.81</v>
      </c>
      <c r="G152" s="72" t="s">
        <v>479</v>
      </c>
      <c r="H152" s="150">
        <f t="shared" si="13"/>
        <v>1.947</v>
      </c>
    </row>
    <row r="153" s="42" customFormat="1" ht="13.2" customHeight="1" spans="1:8">
      <c r="A153" s="167"/>
      <c r="B153" s="82"/>
      <c r="C153" s="156"/>
      <c r="D153" s="156"/>
      <c r="E153" s="156"/>
      <c r="F153" s="150">
        <v>4.85</v>
      </c>
      <c r="G153" s="63" t="s">
        <v>327</v>
      </c>
      <c r="H153" s="156"/>
    </row>
    <row r="154" s="42" customFormat="1" ht="13.2" customHeight="1" spans="1:8">
      <c r="A154" s="77" t="s">
        <v>833</v>
      </c>
      <c r="B154" s="78" t="s">
        <v>499</v>
      </c>
      <c r="C154" s="150">
        <v>3.4625</v>
      </c>
      <c r="D154" s="150">
        <v>3.4505</v>
      </c>
      <c r="E154" s="150">
        <v>5.22</v>
      </c>
      <c r="F154" s="150">
        <v>3.86</v>
      </c>
      <c r="G154" s="63" t="s">
        <v>479</v>
      </c>
      <c r="H154" s="150">
        <f t="shared" si="13"/>
        <v>1.693</v>
      </c>
    </row>
    <row r="155" s="42" customFormat="1" ht="13.2" customHeight="1" spans="1:8">
      <c r="A155" s="167"/>
      <c r="B155" s="82"/>
      <c r="C155" s="156"/>
      <c r="D155" s="156"/>
      <c r="E155" s="156"/>
      <c r="F155" s="150">
        <v>1.36</v>
      </c>
      <c r="G155" s="77" t="s">
        <v>327</v>
      </c>
      <c r="H155" s="156"/>
    </row>
    <row r="156" s="42" customFormat="1" ht="13.2" customHeight="1" spans="1:8">
      <c r="A156" s="72" t="s">
        <v>834</v>
      </c>
      <c r="B156" s="86" t="s">
        <v>501</v>
      </c>
      <c r="C156" s="150">
        <v>0</v>
      </c>
      <c r="D156" s="149">
        <v>1.0375</v>
      </c>
      <c r="E156" s="149">
        <v>0</v>
      </c>
      <c r="F156" s="149">
        <v>0</v>
      </c>
      <c r="G156" s="72" t="s">
        <v>232</v>
      </c>
      <c r="H156" s="149">
        <f t="shared" ref="H156:H190" si="14">C156+D156-E156</f>
        <v>1.0375</v>
      </c>
    </row>
    <row r="157" s="42" customFormat="1" ht="13.2" customHeight="1" spans="1:8">
      <c r="A157" s="72" t="s">
        <v>835</v>
      </c>
      <c r="B157" s="86" t="s">
        <v>503</v>
      </c>
      <c r="C157" s="149">
        <v>0</v>
      </c>
      <c r="D157" s="149">
        <v>2.755</v>
      </c>
      <c r="E157" s="149">
        <v>0</v>
      </c>
      <c r="F157" s="149">
        <v>0</v>
      </c>
      <c r="G157" s="72" t="s">
        <v>232</v>
      </c>
      <c r="H157" s="149">
        <f t="shared" si="14"/>
        <v>2.755</v>
      </c>
    </row>
    <row r="158" s="42" customFormat="1" ht="13.2" customHeight="1" spans="1:8">
      <c r="A158" s="158" t="s">
        <v>504</v>
      </c>
      <c r="B158" s="82" t="s">
        <v>505</v>
      </c>
      <c r="C158" s="156">
        <v>2.316</v>
      </c>
      <c r="D158" s="156">
        <v>5.363</v>
      </c>
      <c r="E158" s="156">
        <v>4.79</v>
      </c>
      <c r="F158" s="169">
        <v>4.79</v>
      </c>
      <c r="G158" s="170" t="s">
        <v>274</v>
      </c>
      <c r="H158" s="149">
        <f t="shared" si="14"/>
        <v>2.889</v>
      </c>
    </row>
    <row r="159" s="42" customFormat="1" ht="13.2" customHeight="1" spans="1:8">
      <c r="A159" s="151" t="s">
        <v>506</v>
      </c>
      <c r="B159" s="78" t="s">
        <v>507</v>
      </c>
      <c r="C159" s="150">
        <v>0.995</v>
      </c>
      <c r="D159" s="150">
        <v>2.4745</v>
      </c>
      <c r="E159" s="150">
        <v>1.93</v>
      </c>
      <c r="F159" s="149">
        <v>1.93</v>
      </c>
      <c r="G159" s="72" t="s">
        <v>274</v>
      </c>
      <c r="H159" s="150">
        <f t="shared" si="14"/>
        <v>1.5395</v>
      </c>
    </row>
    <row r="160" s="42" customFormat="1" ht="13.2" customHeight="1" spans="1:8">
      <c r="A160" s="171" t="s">
        <v>508</v>
      </c>
      <c r="B160" s="78" t="s">
        <v>509</v>
      </c>
      <c r="C160" s="150">
        <v>0</v>
      </c>
      <c r="D160" s="62">
        <v>0</v>
      </c>
      <c r="E160" s="62">
        <v>0</v>
      </c>
      <c r="F160" s="150">
        <v>0</v>
      </c>
      <c r="G160" s="72" t="s">
        <v>248</v>
      </c>
      <c r="H160" s="150">
        <f t="shared" si="14"/>
        <v>0</v>
      </c>
    </row>
    <row r="161" s="42" customFormat="1" ht="13.2" customHeight="1" spans="1:8">
      <c r="A161" s="146" t="s">
        <v>510</v>
      </c>
      <c r="B161" s="78" t="s">
        <v>511</v>
      </c>
      <c r="C161" s="150">
        <v>0</v>
      </c>
      <c r="D161" s="149">
        <v>0</v>
      </c>
      <c r="E161" s="149">
        <v>0</v>
      </c>
      <c r="F161" s="150">
        <v>0</v>
      </c>
      <c r="G161" s="72" t="s">
        <v>248</v>
      </c>
      <c r="H161" s="150">
        <f t="shared" si="14"/>
        <v>0</v>
      </c>
    </row>
    <row r="162" s="42" customFormat="1" ht="13.2" customHeight="1" spans="1:8">
      <c r="A162" s="146" t="s">
        <v>512</v>
      </c>
      <c r="B162" s="78" t="s">
        <v>513</v>
      </c>
      <c r="C162" s="150">
        <v>0</v>
      </c>
      <c r="D162" s="150">
        <v>0</v>
      </c>
      <c r="E162" s="150">
        <v>0</v>
      </c>
      <c r="F162" s="150">
        <v>0</v>
      </c>
      <c r="G162" s="72" t="s">
        <v>248</v>
      </c>
      <c r="H162" s="150">
        <f t="shared" si="14"/>
        <v>0</v>
      </c>
    </row>
    <row r="163" s="42" customFormat="1" ht="13.2" customHeight="1" spans="1:8">
      <c r="A163" s="146" t="s">
        <v>514</v>
      </c>
      <c r="B163" s="78" t="s">
        <v>515</v>
      </c>
      <c r="C163" s="150">
        <v>6.0315</v>
      </c>
      <c r="D163" s="150">
        <v>15.149</v>
      </c>
      <c r="E163" s="150">
        <v>17.24</v>
      </c>
      <c r="F163" s="150">
        <v>17.24</v>
      </c>
      <c r="G163" s="72" t="s">
        <v>516</v>
      </c>
      <c r="H163" s="150">
        <f t="shared" si="14"/>
        <v>3.9405</v>
      </c>
    </row>
    <row r="164" s="42" customFormat="1" ht="13.2" customHeight="1" spans="1:8">
      <c r="A164" s="146" t="s">
        <v>517</v>
      </c>
      <c r="B164" s="78" t="s">
        <v>518</v>
      </c>
      <c r="C164" s="150">
        <v>0.0985</v>
      </c>
      <c r="D164" s="150">
        <v>0.2895</v>
      </c>
      <c r="E164" s="150">
        <v>0</v>
      </c>
      <c r="F164" s="150">
        <v>0</v>
      </c>
      <c r="G164" s="72" t="s">
        <v>232</v>
      </c>
      <c r="H164" s="150">
        <f t="shared" si="14"/>
        <v>0.388</v>
      </c>
    </row>
    <row r="165" s="42" customFormat="1" ht="13.2" customHeight="1" spans="1:8">
      <c r="A165" s="116" t="s">
        <v>519</v>
      </c>
      <c r="B165" s="69" t="s">
        <v>520</v>
      </c>
      <c r="C165" s="150">
        <v>0</v>
      </c>
      <c r="D165" s="150">
        <v>0</v>
      </c>
      <c r="E165" s="150">
        <v>0</v>
      </c>
      <c r="F165" s="150">
        <v>0</v>
      </c>
      <c r="G165" s="63" t="s">
        <v>248</v>
      </c>
      <c r="H165" s="150">
        <f t="shared" si="14"/>
        <v>0</v>
      </c>
    </row>
    <row r="166" s="42" customFormat="1" ht="13.2" customHeight="1" spans="1:8">
      <c r="A166" s="146" t="s">
        <v>521</v>
      </c>
      <c r="B166" s="78" t="s">
        <v>522</v>
      </c>
      <c r="C166" s="150">
        <v>10.152</v>
      </c>
      <c r="D166" s="150">
        <v>18.8285</v>
      </c>
      <c r="E166" s="150">
        <v>22.47</v>
      </c>
      <c r="F166" s="150">
        <v>22.47</v>
      </c>
      <c r="G166" s="72" t="s">
        <v>516</v>
      </c>
      <c r="H166" s="150">
        <f t="shared" si="14"/>
        <v>6.5105</v>
      </c>
    </row>
    <row r="167" s="42" customFormat="1" ht="13.2" customHeight="1" spans="1:8">
      <c r="A167" s="146" t="s">
        <v>523</v>
      </c>
      <c r="B167" s="78" t="s">
        <v>524</v>
      </c>
      <c r="C167" s="150">
        <v>0</v>
      </c>
      <c r="D167" s="150">
        <v>0</v>
      </c>
      <c r="E167" s="150">
        <v>0</v>
      </c>
      <c r="F167" s="150">
        <v>0</v>
      </c>
      <c r="G167" s="63" t="s">
        <v>248</v>
      </c>
      <c r="H167" s="150">
        <f t="shared" si="14"/>
        <v>0</v>
      </c>
    </row>
    <row r="168" s="42" customFormat="1" ht="13.2" customHeight="1" spans="1:8">
      <c r="A168" s="146" t="s">
        <v>525</v>
      </c>
      <c r="B168" s="78" t="s">
        <v>526</v>
      </c>
      <c r="C168" s="150">
        <v>1.727</v>
      </c>
      <c r="D168" s="150">
        <v>3.8765</v>
      </c>
      <c r="E168" s="150">
        <v>4.542</v>
      </c>
      <c r="F168" s="150">
        <v>4.542</v>
      </c>
      <c r="G168" s="72" t="s">
        <v>516</v>
      </c>
      <c r="H168" s="150">
        <f t="shared" si="14"/>
        <v>1.0615</v>
      </c>
    </row>
    <row r="169" s="42" customFormat="1" ht="13.2" customHeight="1" spans="1:8">
      <c r="A169" s="146" t="s">
        <v>527</v>
      </c>
      <c r="B169" s="78" t="s">
        <v>528</v>
      </c>
      <c r="C169" s="150">
        <v>1.33660443824013e-15</v>
      </c>
      <c r="D169" s="150">
        <v>0</v>
      </c>
      <c r="E169" s="150">
        <v>0</v>
      </c>
      <c r="F169" s="150">
        <v>0</v>
      </c>
      <c r="G169" s="63" t="s">
        <v>248</v>
      </c>
      <c r="H169" s="150">
        <f t="shared" si="14"/>
        <v>1.33660443824013e-15</v>
      </c>
    </row>
    <row r="170" s="42" customFormat="1" ht="13.2" customHeight="1" spans="1:8">
      <c r="A170" s="146" t="s">
        <v>529</v>
      </c>
      <c r="B170" s="78" t="s">
        <v>530</v>
      </c>
      <c r="C170" s="150">
        <v>2.2575</v>
      </c>
      <c r="D170" s="150">
        <v>2.991</v>
      </c>
      <c r="E170" s="150">
        <v>3.352</v>
      </c>
      <c r="F170" s="150">
        <v>3.352</v>
      </c>
      <c r="G170" s="72" t="s">
        <v>516</v>
      </c>
      <c r="H170" s="150">
        <f t="shared" si="14"/>
        <v>1.8965</v>
      </c>
    </row>
    <row r="171" s="42" customFormat="1" ht="13.2" customHeight="1" spans="1:8">
      <c r="A171" s="146" t="s">
        <v>531</v>
      </c>
      <c r="B171" s="78" t="s">
        <v>532</v>
      </c>
      <c r="C171" s="150">
        <v>0.651</v>
      </c>
      <c r="D171" s="150">
        <v>0.2275</v>
      </c>
      <c r="E171" s="150">
        <v>0</v>
      </c>
      <c r="F171" s="150">
        <v>0</v>
      </c>
      <c r="G171" s="72" t="s">
        <v>232</v>
      </c>
      <c r="H171" s="150">
        <f t="shared" si="14"/>
        <v>0.8785</v>
      </c>
    </row>
    <row r="172" s="42" customFormat="1" ht="13.2" customHeight="1" spans="1:8">
      <c r="A172" s="146" t="s">
        <v>533</v>
      </c>
      <c r="B172" s="78" t="s">
        <v>534</v>
      </c>
      <c r="C172" s="150">
        <v>0</v>
      </c>
      <c r="D172" s="150">
        <v>0</v>
      </c>
      <c r="E172" s="150">
        <v>0</v>
      </c>
      <c r="F172" s="150">
        <v>0</v>
      </c>
      <c r="G172" s="63" t="s">
        <v>248</v>
      </c>
      <c r="H172" s="150">
        <f t="shared" si="14"/>
        <v>0</v>
      </c>
    </row>
    <row r="173" s="42" customFormat="1" ht="13.2" customHeight="1" spans="1:8">
      <c r="A173" s="146" t="s">
        <v>535</v>
      </c>
      <c r="B173" s="78" t="s">
        <v>536</v>
      </c>
      <c r="C173" s="150">
        <v>0</v>
      </c>
      <c r="D173" s="150">
        <v>0</v>
      </c>
      <c r="E173" s="150">
        <v>0</v>
      </c>
      <c r="F173" s="150">
        <v>0</v>
      </c>
      <c r="G173" s="63" t="s">
        <v>248</v>
      </c>
      <c r="H173" s="150">
        <f t="shared" si="14"/>
        <v>0</v>
      </c>
    </row>
    <row r="174" s="42" customFormat="1" ht="13.2" customHeight="1" spans="1:8">
      <c r="A174" s="146" t="s">
        <v>537</v>
      </c>
      <c r="B174" s="78" t="s">
        <v>538</v>
      </c>
      <c r="C174" s="150">
        <v>0.0015</v>
      </c>
      <c r="D174" s="150">
        <v>0</v>
      </c>
      <c r="E174" s="150">
        <v>0</v>
      </c>
      <c r="F174" s="150">
        <v>0</v>
      </c>
      <c r="G174" s="63" t="s">
        <v>232</v>
      </c>
      <c r="H174" s="149">
        <f t="shared" si="14"/>
        <v>0.0015</v>
      </c>
    </row>
    <row r="175" s="42" customFormat="1" ht="13.2" customHeight="1" spans="1:8">
      <c r="A175" s="116" t="s">
        <v>539</v>
      </c>
      <c r="B175" s="69" t="s">
        <v>540</v>
      </c>
      <c r="C175" s="149">
        <v>8.78449999999999</v>
      </c>
      <c r="D175" s="149">
        <v>6.0345</v>
      </c>
      <c r="E175" s="149">
        <v>10.07</v>
      </c>
      <c r="F175" s="149">
        <v>10.07</v>
      </c>
      <c r="G175" s="63" t="s">
        <v>327</v>
      </c>
      <c r="H175" s="150">
        <f t="shared" si="14"/>
        <v>4.74899999999999</v>
      </c>
    </row>
    <row r="176" s="42" customFormat="1" ht="13.2" customHeight="1" spans="1:8">
      <c r="A176" s="146" t="s">
        <v>541</v>
      </c>
      <c r="B176" s="78" t="s">
        <v>542</v>
      </c>
      <c r="C176" s="150">
        <v>0</v>
      </c>
      <c r="D176" s="150">
        <v>0.265</v>
      </c>
      <c r="E176" s="150">
        <v>0</v>
      </c>
      <c r="F176" s="150">
        <v>0</v>
      </c>
      <c r="G176" s="63" t="s">
        <v>232</v>
      </c>
      <c r="H176" s="149">
        <f t="shared" si="14"/>
        <v>0.265</v>
      </c>
    </row>
    <row r="177" s="42" customFormat="1" ht="13.2" customHeight="1" spans="1:8">
      <c r="A177" s="146" t="s">
        <v>543</v>
      </c>
      <c r="B177" s="78" t="s">
        <v>544</v>
      </c>
      <c r="C177" s="150">
        <v>0.658</v>
      </c>
      <c r="D177" s="150">
        <v>0</v>
      </c>
      <c r="E177" s="150">
        <v>0</v>
      </c>
      <c r="F177" s="150">
        <v>0</v>
      </c>
      <c r="G177" s="63" t="s">
        <v>232</v>
      </c>
      <c r="H177" s="149">
        <f t="shared" si="14"/>
        <v>0.658</v>
      </c>
    </row>
    <row r="178" s="42" customFormat="1" ht="13.2" customHeight="1" spans="1:8">
      <c r="A178" s="116" t="s">
        <v>836</v>
      </c>
      <c r="B178" s="69" t="s">
        <v>546</v>
      </c>
      <c r="C178" s="149">
        <v>0</v>
      </c>
      <c r="D178" s="150">
        <v>0</v>
      </c>
      <c r="E178" s="150">
        <v>0</v>
      </c>
      <c r="F178" s="150">
        <v>0</v>
      </c>
      <c r="G178" s="63" t="s">
        <v>248</v>
      </c>
      <c r="H178" s="150">
        <f t="shared" si="14"/>
        <v>0</v>
      </c>
    </row>
    <row r="179" s="42" customFormat="1" ht="13.2" customHeight="1" spans="1:8">
      <c r="A179" s="146" t="s">
        <v>547</v>
      </c>
      <c r="B179" s="78" t="s">
        <v>548</v>
      </c>
      <c r="C179" s="150">
        <v>0</v>
      </c>
      <c r="D179" s="150">
        <v>0</v>
      </c>
      <c r="E179" s="150">
        <v>0</v>
      </c>
      <c r="F179" s="150">
        <v>0</v>
      </c>
      <c r="G179" s="63" t="s">
        <v>248</v>
      </c>
      <c r="H179" s="150">
        <f t="shared" si="14"/>
        <v>0</v>
      </c>
    </row>
    <row r="180" s="42" customFormat="1" ht="13.2" customHeight="1" spans="1:8">
      <c r="A180" s="146" t="s">
        <v>549</v>
      </c>
      <c r="B180" s="78" t="s">
        <v>550</v>
      </c>
      <c r="C180" s="150">
        <v>0</v>
      </c>
      <c r="D180" s="150">
        <v>0</v>
      </c>
      <c r="E180" s="150">
        <v>0</v>
      </c>
      <c r="F180" s="150">
        <v>0</v>
      </c>
      <c r="G180" s="63" t="s">
        <v>248</v>
      </c>
      <c r="H180" s="150">
        <f t="shared" si="14"/>
        <v>0</v>
      </c>
    </row>
    <row r="181" s="42" customFormat="1" ht="13.2" customHeight="1" spans="1:8">
      <c r="A181" s="146" t="s">
        <v>551</v>
      </c>
      <c r="B181" s="78" t="s">
        <v>552</v>
      </c>
      <c r="C181" s="150">
        <v>1.2515</v>
      </c>
      <c r="D181" s="150">
        <v>2.1585</v>
      </c>
      <c r="E181" s="150">
        <v>2.93</v>
      </c>
      <c r="F181" s="150">
        <v>2.93</v>
      </c>
      <c r="G181" s="63" t="s">
        <v>242</v>
      </c>
      <c r="H181" s="150">
        <f t="shared" si="14"/>
        <v>0.48</v>
      </c>
    </row>
    <row r="182" s="42" customFormat="1" ht="13.2" customHeight="1" spans="1:8">
      <c r="A182" s="146" t="s">
        <v>553</v>
      </c>
      <c r="B182" s="78" t="s">
        <v>554</v>
      </c>
      <c r="C182" s="150">
        <v>0</v>
      </c>
      <c r="D182" s="150">
        <v>0</v>
      </c>
      <c r="E182" s="150">
        <v>0</v>
      </c>
      <c r="F182" s="150">
        <v>0</v>
      </c>
      <c r="G182" s="63" t="s">
        <v>248</v>
      </c>
      <c r="H182" s="150">
        <f t="shared" si="14"/>
        <v>0</v>
      </c>
    </row>
    <row r="183" s="42" customFormat="1" ht="13.2" customHeight="1" spans="1:8">
      <c r="A183" s="146" t="s">
        <v>555</v>
      </c>
      <c r="B183" s="78" t="s">
        <v>556</v>
      </c>
      <c r="C183" s="150">
        <v>0</v>
      </c>
      <c r="D183" s="150">
        <v>0</v>
      </c>
      <c r="E183" s="150">
        <v>0</v>
      </c>
      <c r="F183" s="150">
        <v>0</v>
      </c>
      <c r="G183" s="63" t="s">
        <v>248</v>
      </c>
      <c r="H183" s="150">
        <f t="shared" si="14"/>
        <v>0</v>
      </c>
    </row>
    <row r="184" s="42" customFormat="1" ht="13.2" customHeight="1" spans="1:8">
      <c r="A184" s="146" t="s">
        <v>557</v>
      </c>
      <c r="B184" s="78" t="s">
        <v>558</v>
      </c>
      <c r="C184" s="150">
        <v>0.242500000000001</v>
      </c>
      <c r="D184" s="150">
        <v>1.7175</v>
      </c>
      <c r="E184" s="150">
        <v>1.07</v>
      </c>
      <c r="F184" s="150">
        <v>1.07</v>
      </c>
      <c r="G184" s="63" t="s">
        <v>242</v>
      </c>
      <c r="H184" s="150">
        <f t="shared" si="14"/>
        <v>0.890000000000001</v>
      </c>
    </row>
    <row r="185" s="42" customFormat="1" ht="13.2" customHeight="1" spans="1:8">
      <c r="A185" s="146" t="s">
        <v>559</v>
      </c>
      <c r="B185" s="78" t="s">
        <v>560</v>
      </c>
      <c r="C185" s="150">
        <v>0.997499999999999</v>
      </c>
      <c r="D185" s="150">
        <v>13.3055</v>
      </c>
      <c r="E185" s="150">
        <v>13.58</v>
      </c>
      <c r="F185" s="150">
        <v>13.58</v>
      </c>
      <c r="G185" s="63" t="s">
        <v>242</v>
      </c>
      <c r="H185" s="150">
        <f t="shared" si="14"/>
        <v>0.722999999999999</v>
      </c>
    </row>
    <row r="186" s="42" customFormat="1" ht="13.2" customHeight="1" spans="1:8">
      <c r="A186" s="146" t="s">
        <v>561</v>
      </c>
      <c r="B186" s="78" t="s">
        <v>562</v>
      </c>
      <c r="C186" s="150">
        <v>0</v>
      </c>
      <c r="D186" s="150">
        <v>0</v>
      </c>
      <c r="E186" s="150">
        <v>0</v>
      </c>
      <c r="F186" s="150">
        <v>0</v>
      </c>
      <c r="G186" s="63" t="s">
        <v>248</v>
      </c>
      <c r="H186" s="150">
        <f t="shared" si="14"/>
        <v>0</v>
      </c>
    </row>
    <row r="187" s="42" customFormat="1" ht="13.2" customHeight="1" spans="1:8">
      <c r="A187" s="146" t="s">
        <v>563</v>
      </c>
      <c r="B187" s="78" t="s">
        <v>564</v>
      </c>
      <c r="C187" s="150">
        <v>0.1275</v>
      </c>
      <c r="D187" s="150">
        <v>0</v>
      </c>
      <c r="E187" s="150">
        <v>0</v>
      </c>
      <c r="F187" s="150">
        <v>0</v>
      </c>
      <c r="G187" s="63" t="s">
        <v>232</v>
      </c>
      <c r="H187" s="150">
        <f t="shared" si="14"/>
        <v>0.1275</v>
      </c>
    </row>
    <row r="188" s="42" customFormat="1" ht="13.2" customHeight="1" spans="1:8">
      <c r="A188" s="146" t="s">
        <v>565</v>
      </c>
      <c r="B188" s="78" t="s">
        <v>566</v>
      </c>
      <c r="C188" s="150">
        <v>0</v>
      </c>
      <c r="D188" s="150">
        <v>0</v>
      </c>
      <c r="E188" s="150">
        <v>0</v>
      </c>
      <c r="F188" s="150">
        <v>0</v>
      </c>
      <c r="G188" s="63" t="s">
        <v>248</v>
      </c>
      <c r="H188" s="150">
        <f t="shared" si="14"/>
        <v>0</v>
      </c>
    </row>
    <row r="189" s="42" customFormat="1" ht="13.2" customHeight="1" spans="1:8">
      <c r="A189" s="146" t="s">
        <v>567</v>
      </c>
      <c r="B189" s="78" t="s">
        <v>568</v>
      </c>
      <c r="C189" s="150">
        <v>0.119499999999999</v>
      </c>
      <c r="D189" s="150">
        <v>4.845</v>
      </c>
      <c r="E189" s="150">
        <v>3.16</v>
      </c>
      <c r="F189" s="150">
        <v>3.16</v>
      </c>
      <c r="G189" s="63" t="s">
        <v>242</v>
      </c>
      <c r="H189" s="150">
        <f t="shared" si="14"/>
        <v>1.8045</v>
      </c>
    </row>
    <row r="190" s="141" customFormat="1" ht="13.2" customHeight="1" spans="1:10">
      <c r="A190" s="163" t="s">
        <v>569</v>
      </c>
      <c r="B190" s="78" t="s">
        <v>570</v>
      </c>
      <c r="C190" s="150">
        <v>30.98</v>
      </c>
      <c r="D190" s="150">
        <v>254.834</v>
      </c>
      <c r="E190" s="150">
        <v>261.95</v>
      </c>
      <c r="F190" s="149">
        <v>27.72</v>
      </c>
      <c r="G190" s="72" t="s">
        <v>452</v>
      </c>
      <c r="H190" s="150">
        <f t="shared" si="14"/>
        <v>23.864</v>
      </c>
      <c r="I190" s="42"/>
      <c r="J190" s="42"/>
    </row>
    <row r="191" s="141" customFormat="1" ht="13.2" customHeight="1" spans="1:10">
      <c r="A191" s="172"/>
      <c r="B191" s="82"/>
      <c r="C191" s="156"/>
      <c r="D191" s="156"/>
      <c r="E191" s="156"/>
      <c r="F191" s="149">
        <v>9.31</v>
      </c>
      <c r="G191" s="72" t="s">
        <v>571</v>
      </c>
      <c r="H191" s="156"/>
      <c r="I191" s="42"/>
      <c r="J191" s="42"/>
    </row>
    <row r="192" s="141" customFormat="1" ht="13.2" customHeight="1" spans="1:10">
      <c r="A192" s="172"/>
      <c r="B192" s="82"/>
      <c r="C192" s="156"/>
      <c r="D192" s="156"/>
      <c r="E192" s="156"/>
      <c r="F192" s="149">
        <v>224.92</v>
      </c>
      <c r="G192" s="72" t="s">
        <v>572</v>
      </c>
      <c r="H192" s="156"/>
      <c r="I192" s="42"/>
      <c r="J192" s="42"/>
    </row>
    <row r="193" s="141" customFormat="1" ht="13.2" customHeight="1" spans="1:10">
      <c r="A193" s="146" t="s">
        <v>573</v>
      </c>
      <c r="B193" s="78" t="s">
        <v>574</v>
      </c>
      <c r="C193" s="150">
        <v>0.0780000000000001</v>
      </c>
      <c r="D193" s="150">
        <v>0.2925</v>
      </c>
      <c r="E193" s="150">
        <v>0</v>
      </c>
      <c r="F193" s="150">
        <v>0</v>
      </c>
      <c r="G193" s="63" t="s">
        <v>232</v>
      </c>
      <c r="H193" s="150">
        <f t="shared" ref="H193:H211" si="15">C193+D193-E193</f>
        <v>0.3705</v>
      </c>
      <c r="I193" s="42"/>
      <c r="J193" s="42"/>
    </row>
    <row r="194" s="42" customFormat="1" ht="13.2" customHeight="1" spans="1:8">
      <c r="A194" s="146" t="s">
        <v>575</v>
      </c>
      <c r="B194" s="78" t="s">
        <v>576</v>
      </c>
      <c r="C194" s="150">
        <v>0</v>
      </c>
      <c r="D194" s="150">
        <v>0</v>
      </c>
      <c r="E194" s="150">
        <v>0</v>
      </c>
      <c r="F194" s="150">
        <v>0</v>
      </c>
      <c r="G194" s="63" t="s">
        <v>248</v>
      </c>
      <c r="H194" s="150">
        <f t="shared" si="15"/>
        <v>0</v>
      </c>
    </row>
    <row r="195" s="42" customFormat="1" ht="13.2" customHeight="1" spans="1:8">
      <c r="A195" s="146" t="s">
        <v>577</v>
      </c>
      <c r="B195" s="78" t="s">
        <v>578</v>
      </c>
      <c r="C195" s="150">
        <v>0</v>
      </c>
      <c r="D195" s="150">
        <v>0</v>
      </c>
      <c r="E195" s="150">
        <v>0</v>
      </c>
      <c r="F195" s="150">
        <v>0</v>
      </c>
      <c r="G195" s="63" t="s">
        <v>248</v>
      </c>
      <c r="H195" s="150">
        <f t="shared" si="15"/>
        <v>0</v>
      </c>
    </row>
    <row r="196" s="42" customFormat="1" ht="13.2" customHeight="1" spans="1:8">
      <c r="A196" s="146" t="s">
        <v>579</v>
      </c>
      <c r="B196" s="78" t="s">
        <v>580</v>
      </c>
      <c r="C196" s="150">
        <v>0</v>
      </c>
      <c r="D196" s="150">
        <v>0</v>
      </c>
      <c r="E196" s="150">
        <v>0</v>
      </c>
      <c r="F196" s="150">
        <v>0</v>
      </c>
      <c r="G196" s="63" t="s">
        <v>248</v>
      </c>
      <c r="H196" s="150">
        <f t="shared" si="15"/>
        <v>0</v>
      </c>
    </row>
    <row r="197" s="42" customFormat="1" ht="13.2" customHeight="1" spans="1:8">
      <c r="A197" s="146" t="s">
        <v>581</v>
      </c>
      <c r="B197" s="78" t="s">
        <v>582</v>
      </c>
      <c r="C197" s="150">
        <v>0</v>
      </c>
      <c r="D197" s="150">
        <v>0</v>
      </c>
      <c r="E197" s="150">
        <v>0</v>
      </c>
      <c r="F197" s="150">
        <v>0</v>
      </c>
      <c r="G197" s="63" t="s">
        <v>248</v>
      </c>
      <c r="H197" s="149">
        <f t="shared" si="15"/>
        <v>0</v>
      </c>
    </row>
    <row r="198" s="42" customFormat="1" ht="13.2" customHeight="1" spans="1:8">
      <c r="A198" s="146" t="s">
        <v>583</v>
      </c>
      <c r="B198" s="78" t="s">
        <v>584</v>
      </c>
      <c r="C198" s="150">
        <v>0.319</v>
      </c>
      <c r="D198" s="150">
        <v>0.0955</v>
      </c>
      <c r="E198" s="150">
        <v>0</v>
      </c>
      <c r="F198" s="150">
        <v>0</v>
      </c>
      <c r="G198" s="63" t="s">
        <v>232</v>
      </c>
      <c r="H198" s="150">
        <f t="shared" si="15"/>
        <v>0.4145</v>
      </c>
    </row>
    <row r="199" s="42" customFormat="1" ht="13.2" customHeight="1" spans="1:8">
      <c r="A199" s="146" t="s">
        <v>585</v>
      </c>
      <c r="B199" s="78" t="s">
        <v>586</v>
      </c>
      <c r="C199" s="150">
        <v>0</v>
      </c>
      <c r="D199" s="150">
        <v>0</v>
      </c>
      <c r="E199" s="150">
        <v>0</v>
      </c>
      <c r="F199" s="150">
        <v>0</v>
      </c>
      <c r="G199" s="63" t="s">
        <v>248</v>
      </c>
      <c r="H199" s="150">
        <f t="shared" si="15"/>
        <v>0</v>
      </c>
    </row>
    <row r="200" s="42" customFormat="1" ht="13.2" customHeight="1" spans="1:8">
      <c r="A200" s="146" t="s">
        <v>587</v>
      </c>
      <c r="B200" s="78" t="s">
        <v>588</v>
      </c>
      <c r="C200" s="150">
        <v>0</v>
      </c>
      <c r="D200" s="150">
        <v>0</v>
      </c>
      <c r="E200" s="150">
        <v>0</v>
      </c>
      <c r="F200" s="150">
        <v>0</v>
      </c>
      <c r="G200" s="63" t="s">
        <v>248</v>
      </c>
      <c r="H200" s="150">
        <f t="shared" si="15"/>
        <v>0</v>
      </c>
    </row>
    <row r="201" s="42" customFormat="1" ht="13.2" customHeight="1" spans="1:8">
      <c r="A201" s="146" t="s">
        <v>589</v>
      </c>
      <c r="B201" s="78" t="s">
        <v>590</v>
      </c>
      <c r="C201" s="150">
        <v>0</v>
      </c>
      <c r="D201" s="150">
        <v>0</v>
      </c>
      <c r="E201" s="150">
        <v>0</v>
      </c>
      <c r="F201" s="150">
        <v>0</v>
      </c>
      <c r="G201" s="63" t="s">
        <v>248</v>
      </c>
      <c r="H201" s="150">
        <f t="shared" si="15"/>
        <v>0</v>
      </c>
    </row>
    <row r="202" s="42" customFormat="1" ht="13.2" customHeight="1" spans="1:8">
      <c r="A202" s="146" t="s">
        <v>591</v>
      </c>
      <c r="B202" s="78" t="s">
        <v>592</v>
      </c>
      <c r="C202" s="150">
        <v>24.239</v>
      </c>
      <c r="D202" s="150">
        <v>59.364</v>
      </c>
      <c r="E202" s="150">
        <v>60.72</v>
      </c>
      <c r="F202" s="150">
        <v>60.72</v>
      </c>
      <c r="G202" s="63" t="s">
        <v>593</v>
      </c>
      <c r="H202" s="150">
        <f t="shared" si="15"/>
        <v>22.883</v>
      </c>
    </row>
    <row r="203" s="42" customFormat="1" ht="13.2" customHeight="1" spans="1:8">
      <c r="A203" s="146" t="s">
        <v>594</v>
      </c>
      <c r="B203" s="78" t="s">
        <v>595</v>
      </c>
      <c r="C203" s="150">
        <v>1.0615</v>
      </c>
      <c r="D203" s="150">
        <v>0.012</v>
      </c>
      <c r="E203" s="150">
        <v>0</v>
      </c>
      <c r="F203" s="150">
        <v>0</v>
      </c>
      <c r="G203" s="63" t="s">
        <v>232</v>
      </c>
      <c r="H203" s="149">
        <f t="shared" si="15"/>
        <v>1.0735</v>
      </c>
    </row>
    <row r="204" s="42" customFormat="1" ht="13.2" customHeight="1" spans="1:8">
      <c r="A204" s="146" t="s">
        <v>596</v>
      </c>
      <c r="B204" s="78" t="s">
        <v>597</v>
      </c>
      <c r="C204" s="150">
        <v>0.0639999999999998</v>
      </c>
      <c r="D204" s="150">
        <v>0</v>
      </c>
      <c r="E204" s="150">
        <v>0</v>
      </c>
      <c r="F204" s="150">
        <v>0</v>
      </c>
      <c r="G204" s="63" t="s">
        <v>232</v>
      </c>
      <c r="H204" s="149">
        <f t="shared" si="15"/>
        <v>0.0639999999999998</v>
      </c>
    </row>
    <row r="205" s="42" customFormat="1" ht="13.2" customHeight="1" spans="1:8">
      <c r="A205" s="146" t="s">
        <v>598</v>
      </c>
      <c r="B205" s="78" t="s">
        <v>599</v>
      </c>
      <c r="C205" s="150">
        <v>0</v>
      </c>
      <c r="D205" s="150">
        <v>0</v>
      </c>
      <c r="E205" s="150">
        <v>0</v>
      </c>
      <c r="F205" s="150">
        <v>0</v>
      </c>
      <c r="G205" s="63" t="s">
        <v>248</v>
      </c>
      <c r="H205" s="149">
        <f t="shared" si="15"/>
        <v>0</v>
      </c>
    </row>
    <row r="206" s="42" customFormat="1" ht="13.2" customHeight="1" spans="1:8">
      <c r="A206" s="146" t="s">
        <v>600</v>
      </c>
      <c r="B206" s="78" t="s">
        <v>601</v>
      </c>
      <c r="C206" s="150">
        <v>0.833</v>
      </c>
      <c r="D206" s="150">
        <v>0</v>
      </c>
      <c r="E206" s="150">
        <v>0</v>
      </c>
      <c r="F206" s="150">
        <v>0</v>
      </c>
      <c r="G206" s="63" t="s">
        <v>232</v>
      </c>
      <c r="H206" s="149">
        <f t="shared" si="15"/>
        <v>0.833</v>
      </c>
    </row>
    <row r="207" s="42" customFormat="1" ht="13.2" customHeight="1" spans="1:8">
      <c r="A207" s="146" t="s">
        <v>837</v>
      </c>
      <c r="B207" s="78" t="s">
        <v>603</v>
      </c>
      <c r="C207" s="150">
        <v>2.866</v>
      </c>
      <c r="D207" s="150">
        <v>0.451</v>
      </c>
      <c r="E207" s="150">
        <v>2.82</v>
      </c>
      <c r="F207" s="149">
        <v>2.82</v>
      </c>
      <c r="G207" s="63" t="s">
        <v>274</v>
      </c>
      <c r="H207" s="150">
        <f t="shared" si="15"/>
        <v>0.497</v>
      </c>
    </row>
    <row r="208" s="42" customFormat="1" ht="13.2" customHeight="1" spans="1:8">
      <c r="A208" s="116" t="s">
        <v>604</v>
      </c>
      <c r="B208" s="69" t="s">
        <v>605</v>
      </c>
      <c r="C208" s="150">
        <v>1.1805</v>
      </c>
      <c r="D208" s="150">
        <v>0.181</v>
      </c>
      <c r="E208" s="150">
        <v>0</v>
      </c>
      <c r="F208" s="150">
        <v>0</v>
      </c>
      <c r="G208" s="63" t="s">
        <v>232</v>
      </c>
      <c r="H208" s="150">
        <f t="shared" si="15"/>
        <v>1.3615</v>
      </c>
    </row>
    <row r="209" s="42" customFormat="1" ht="13.2" customHeight="1" spans="1:8">
      <c r="A209" s="146" t="s">
        <v>606</v>
      </c>
      <c r="B209" s="78" t="s">
        <v>607</v>
      </c>
      <c r="C209" s="150">
        <v>0</v>
      </c>
      <c r="D209" s="150">
        <v>0</v>
      </c>
      <c r="E209" s="150">
        <v>0</v>
      </c>
      <c r="F209" s="150">
        <v>0</v>
      </c>
      <c r="G209" s="63" t="s">
        <v>248</v>
      </c>
      <c r="H209" s="149">
        <f t="shared" si="15"/>
        <v>0</v>
      </c>
    </row>
    <row r="210" s="42" customFormat="1" ht="13.2" customHeight="1" spans="1:8">
      <c r="A210" s="146" t="s">
        <v>608</v>
      </c>
      <c r="B210" s="78" t="s">
        <v>609</v>
      </c>
      <c r="C210" s="150">
        <v>2.738</v>
      </c>
      <c r="D210" s="150">
        <v>1.0165</v>
      </c>
      <c r="E210" s="150">
        <v>2.82</v>
      </c>
      <c r="F210" s="149">
        <v>2.82</v>
      </c>
      <c r="G210" s="63" t="s">
        <v>610</v>
      </c>
      <c r="H210" s="149">
        <f t="shared" si="15"/>
        <v>0.9345</v>
      </c>
    </row>
    <row r="211" s="42" customFormat="1" ht="13.2" customHeight="1" spans="1:8">
      <c r="A211" s="146" t="s">
        <v>611</v>
      </c>
      <c r="B211" s="78" t="s">
        <v>612</v>
      </c>
      <c r="C211" s="150">
        <v>0.927</v>
      </c>
      <c r="D211" s="149">
        <v>1.239</v>
      </c>
      <c r="E211" s="149">
        <v>0.98</v>
      </c>
      <c r="F211" s="149">
        <v>0.98</v>
      </c>
      <c r="G211" s="63" t="s">
        <v>331</v>
      </c>
      <c r="H211" s="149">
        <f t="shared" si="15"/>
        <v>1.186</v>
      </c>
    </row>
    <row r="212" s="42" customFormat="1" ht="11.95" customHeight="1" spans="1:8">
      <c r="A212" s="173" t="s">
        <v>613</v>
      </c>
      <c r="B212" s="174"/>
      <c r="C212" s="175">
        <f t="shared" ref="C212:F212" si="16">SUM(C5:C211)</f>
        <v>562.2815</v>
      </c>
      <c r="D212" s="175">
        <f t="shared" si="16"/>
        <v>3693.6605</v>
      </c>
      <c r="E212" s="175">
        <f t="shared" si="16"/>
        <v>3731.2055</v>
      </c>
      <c r="F212" s="175">
        <f t="shared" si="16"/>
        <v>3731.2055</v>
      </c>
      <c r="G212" s="176"/>
      <c r="H212" s="175">
        <f>SUM(H5:H211)</f>
        <v>524.7365</v>
      </c>
    </row>
    <row r="213" ht="13.2" customHeight="1" spans="1:8">
      <c r="A213" s="116" t="s">
        <v>838</v>
      </c>
      <c r="B213" s="99"/>
      <c r="C213" s="99"/>
      <c r="D213" s="99"/>
      <c r="E213" s="99"/>
      <c r="F213" s="177"/>
      <c r="G213" s="120"/>
      <c r="H213" s="99"/>
    </row>
  </sheetData>
  <mergeCells count="148">
    <mergeCell ref="A2:H2"/>
    <mergeCell ref="F3:G3"/>
    <mergeCell ref="A212:B212"/>
    <mergeCell ref="A213:H213"/>
    <mergeCell ref="A3:A4"/>
    <mergeCell ref="A15:A16"/>
    <mergeCell ref="A33:A34"/>
    <mergeCell ref="A38:A39"/>
    <mergeCell ref="A43:A44"/>
    <mergeCell ref="A54:A56"/>
    <mergeCell ref="A81:A82"/>
    <mergeCell ref="A84:A85"/>
    <mergeCell ref="A109:A110"/>
    <mergeCell ref="A111:A112"/>
    <mergeCell ref="A115:A116"/>
    <mergeCell ref="A122:A123"/>
    <mergeCell ref="A125:A128"/>
    <mergeCell ref="A129:A132"/>
    <mergeCell ref="A136:A137"/>
    <mergeCell ref="A139:A140"/>
    <mergeCell ref="A141:A142"/>
    <mergeCell ref="A143:A144"/>
    <mergeCell ref="A145:A146"/>
    <mergeCell ref="A148:A149"/>
    <mergeCell ref="A150:A151"/>
    <mergeCell ref="A152:A153"/>
    <mergeCell ref="A154:A155"/>
    <mergeCell ref="A190:A192"/>
    <mergeCell ref="B3:B4"/>
    <mergeCell ref="B15:B16"/>
    <mergeCell ref="B33:B34"/>
    <mergeCell ref="B38:B39"/>
    <mergeCell ref="B43:B44"/>
    <mergeCell ref="B54:B56"/>
    <mergeCell ref="B81:B82"/>
    <mergeCell ref="B84:B85"/>
    <mergeCell ref="B109:B110"/>
    <mergeCell ref="B111:B112"/>
    <mergeCell ref="B115:B116"/>
    <mergeCell ref="B122:B123"/>
    <mergeCell ref="B125:B128"/>
    <mergeCell ref="B129:B132"/>
    <mergeCell ref="B136:B137"/>
    <mergeCell ref="B139:B140"/>
    <mergeCell ref="B141:B142"/>
    <mergeCell ref="B143:B144"/>
    <mergeCell ref="B145:B146"/>
    <mergeCell ref="B148:B149"/>
    <mergeCell ref="B150:B151"/>
    <mergeCell ref="B152:B153"/>
    <mergeCell ref="B154:B155"/>
    <mergeCell ref="B190:B192"/>
    <mergeCell ref="C3:C4"/>
    <mergeCell ref="C15:C16"/>
    <mergeCell ref="C33:C34"/>
    <mergeCell ref="C38:C39"/>
    <mergeCell ref="C43:C44"/>
    <mergeCell ref="C54:C56"/>
    <mergeCell ref="C81:C82"/>
    <mergeCell ref="C84:C85"/>
    <mergeCell ref="C109:C110"/>
    <mergeCell ref="C111:C112"/>
    <mergeCell ref="C115:C116"/>
    <mergeCell ref="C122:C123"/>
    <mergeCell ref="C125:C128"/>
    <mergeCell ref="C129:C132"/>
    <mergeCell ref="C136:C137"/>
    <mergeCell ref="C139:C140"/>
    <mergeCell ref="C141:C142"/>
    <mergeCell ref="C143:C144"/>
    <mergeCell ref="C145:C146"/>
    <mergeCell ref="C148:C149"/>
    <mergeCell ref="C150:C151"/>
    <mergeCell ref="C152:C153"/>
    <mergeCell ref="C154:C155"/>
    <mergeCell ref="C190:C192"/>
    <mergeCell ref="D3:D4"/>
    <mergeCell ref="D15:D16"/>
    <mergeCell ref="D33:D34"/>
    <mergeCell ref="D38:D39"/>
    <mergeCell ref="D43:D44"/>
    <mergeCell ref="D54:D56"/>
    <mergeCell ref="D81:D82"/>
    <mergeCell ref="D84:D85"/>
    <mergeCell ref="D109:D110"/>
    <mergeCell ref="D111:D112"/>
    <mergeCell ref="D115:D116"/>
    <mergeCell ref="D122:D123"/>
    <mergeCell ref="D125:D128"/>
    <mergeCell ref="D129:D132"/>
    <mergeCell ref="D136:D137"/>
    <mergeCell ref="D139:D140"/>
    <mergeCell ref="D141:D142"/>
    <mergeCell ref="D143:D144"/>
    <mergeCell ref="D145:D146"/>
    <mergeCell ref="D148:D149"/>
    <mergeCell ref="D150:D151"/>
    <mergeCell ref="D152:D153"/>
    <mergeCell ref="D154:D155"/>
    <mergeCell ref="D190:D192"/>
    <mergeCell ref="E3:E4"/>
    <mergeCell ref="E15:E16"/>
    <mergeCell ref="E33:E34"/>
    <mergeCell ref="E38:E39"/>
    <mergeCell ref="E43:E44"/>
    <mergeCell ref="E54:E56"/>
    <mergeCell ref="E81:E82"/>
    <mergeCell ref="E84:E85"/>
    <mergeCell ref="E109:E110"/>
    <mergeCell ref="E111:E112"/>
    <mergeCell ref="E115:E116"/>
    <mergeCell ref="E122:E123"/>
    <mergeCell ref="E125:E128"/>
    <mergeCell ref="E129:E132"/>
    <mergeCell ref="E136:E137"/>
    <mergeCell ref="E139:E140"/>
    <mergeCell ref="E141:E142"/>
    <mergeCell ref="E143:E144"/>
    <mergeCell ref="E145:E146"/>
    <mergeCell ref="E148:E149"/>
    <mergeCell ref="E150:E151"/>
    <mergeCell ref="E152:E153"/>
    <mergeCell ref="E154:E155"/>
    <mergeCell ref="E190:E192"/>
    <mergeCell ref="H3:H4"/>
    <mergeCell ref="H15:H16"/>
    <mergeCell ref="H33:H34"/>
    <mergeCell ref="H38:H39"/>
    <mergeCell ref="H43:H44"/>
    <mergeCell ref="H54:H56"/>
    <mergeCell ref="H81:H82"/>
    <mergeCell ref="H84:H85"/>
    <mergeCell ref="H109:H110"/>
    <mergeCell ref="H111:H112"/>
    <mergeCell ref="H115:H116"/>
    <mergeCell ref="H122:H123"/>
    <mergeCell ref="H125:H128"/>
    <mergeCell ref="H129:H132"/>
    <mergeCell ref="H136:H137"/>
    <mergeCell ref="H139:H140"/>
    <mergeCell ref="H141:H142"/>
    <mergeCell ref="H143:H144"/>
    <mergeCell ref="H145:H146"/>
    <mergeCell ref="H148:H149"/>
    <mergeCell ref="H150:H151"/>
    <mergeCell ref="H152:H153"/>
    <mergeCell ref="H154:H155"/>
    <mergeCell ref="H190:H192"/>
  </mergeCells>
  <pageMargins left="0.43" right="0.39" top="0.3" bottom="0.26" header="0.3" footer="0.2"/>
  <pageSetup paperSize="9" fitToHeight="0" orientation="landscape" horizontalDpi="600" verticalDpi="180"/>
  <headerFooter alignWithMargins="0" scaleWithDoc="0"/>
  <rowBreaks count="1" manualBreakCount="1">
    <brk id="197" max="254" man="1"/>
  </rowBreaks>
  <colBreaks count="1" manualBreakCount="1">
    <brk id="4" max="6553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K217"/>
  <sheetViews>
    <sheetView view="pageBreakPreview" zoomScaleNormal="100" workbookViewId="0">
      <selection activeCell="G8" sqref="G8"/>
    </sheetView>
  </sheetViews>
  <sheetFormatPr defaultColWidth="9" defaultRowHeight="19" customHeight="1"/>
  <cols>
    <col min="1" max="1" width="22" style="25" customWidth="1"/>
    <col min="2" max="2" width="10.7" style="25" customWidth="1"/>
    <col min="3" max="3" width="8.8" style="100" customWidth="1"/>
    <col min="4" max="4" width="9.7" style="100" customWidth="1"/>
    <col min="5" max="5" width="10.4" style="100" customWidth="1"/>
    <col min="6" max="6" width="9.1" style="100" customWidth="1"/>
    <col min="7" max="7" width="29.2" style="101" customWidth="1"/>
    <col min="8" max="8" width="8.6" style="102" customWidth="1"/>
    <col min="9" max="9" width="9" style="2"/>
    <col min="10" max="10" width="10.3" style="2"/>
    <col min="11" max="11" width="10.5" style="2"/>
    <col min="12" max="16384" width="9" style="2"/>
  </cols>
  <sheetData>
    <row r="1" customHeight="1" spans="1:8">
      <c r="A1" s="103" t="s">
        <v>839</v>
      </c>
      <c r="B1" s="103"/>
      <c r="C1" s="104"/>
      <c r="D1" s="104"/>
      <c r="E1" s="104"/>
      <c r="F1" s="104"/>
      <c r="G1" s="105"/>
      <c r="H1" s="106"/>
    </row>
    <row r="2" ht="23" customHeight="1" spans="1:8">
      <c r="A2" s="107" t="s">
        <v>840</v>
      </c>
      <c r="B2" s="108"/>
      <c r="C2" s="109"/>
      <c r="D2" s="109"/>
      <c r="E2" s="109"/>
      <c r="F2" s="109"/>
      <c r="G2" s="110"/>
      <c r="H2" s="111"/>
    </row>
    <row r="3" s="4" customFormat="1" customHeight="1" spans="1:8">
      <c r="A3" s="50" t="s">
        <v>221</v>
      </c>
      <c r="B3" s="50" t="s">
        <v>841</v>
      </c>
      <c r="C3" s="51" t="s">
        <v>842</v>
      </c>
      <c r="D3" s="52" t="s">
        <v>843</v>
      </c>
      <c r="E3" s="52" t="s">
        <v>844</v>
      </c>
      <c r="F3" s="52" t="s">
        <v>845</v>
      </c>
      <c r="G3" s="112"/>
      <c r="H3" s="52" t="s">
        <v>846</v>
      </c>
    </row>
    <row r="4" s="4" customFormat="1" customHeight="1" spans="1:8">
      <c r="A4" s="113"/>
      <c r="B4" s="113"/>
      <c r="C4" s="114"/>
      <c r="D4" s="115"/>
      <c r="E4" s="115"/>
      <c r="F4" s="52" t="s">
        <v>847</v>
      </c>
      <c r="G4" s="57" t="s">
        <v>229</v>
      </c>
      <c r="H4" s="115"/>
    </row>
    <row r="5" s="2" customFormat="1" ht="20" customHeight="1" spans="1:8">
      <c r="A5" s="116" t="s">
        <v>230</v>
      </c>
      <c r="B5" s="117" t="s">
        <v>231</v>
      </c>
      <c r="C5" s="118">
        <v>0.391</v>
      </c>
      <c r="D5" s="118">
        <v>0.1415</v>
      </c>
      <c r="E5" s="118">
        <v>0.5325</v>
      </c>
      <c r="F5" s="70">
        <v>0.0025</v>
      </c>
      <c r="G5" s="119" t="s">
        <v>438</v>
      </c>
      <c r="H5" s="70">
        <f t="shared" ref="H5:H10" si="0">C5+D5-E5</f>
        <v>0</v>
      </c>
    </row>
    <row r="6" s="2" customFormat="1" ht="20" customHeight="1" spans="1:8">
      <c r="A6" s="120"/>
      <c r="B6" s="117"/>
      <c r="C6" s="118"/>
      <c r="D6" s="118"/>
      <c r="E6" s="118"/>
      <c r="F6" s="70">
        <v>0.53</v>
      </c>
      <c r="G6" s="119" t="s">
        <v>242</v>
      </c>
      <c r="H6" s="70"/>
    </row>
    <row r="7" s="2" customFormat="1" ht="20" customHeight="1" spans="1:8">
      <c r="A7" s="121" t="s">
        <v>233</v>
      </c>
      <c r="B7" s="117" t="s">
        <v>234</v>
      </c>
      <c r="C7" s="118">
        <v>0.714</v>
      </c>
      <c r="D7" s="118">
        <v>0.2455</v>
      </c>
      <c r="E7" s="118">
        <v>0</v>
      </c>
      <c r="F7" s="118">
        <v>0</v>
      </c>
      <c r="G7" s="67" t="s">
        <v>232</v>
      </c>
      <c r="H7" s="70">
        <f t="shared" si="0"/>
        <v>0.9595</v>
      </c>
    </row>
    <row r="8" s="2" customFormat="1" ht="20" customHeight="1" spans="1:8">
      <c r="A8" s="58" t="s">
        <v>235</v>
      </c>
      <c r="B8" s="59" t="s">
        <v>236</v>
      </c>
      <c r="C8" s="60">
        <v>0.985</v>
      </c>
      <c r="D8" s="60">
        <v>1.797</v>
      </c>
      <c r="E8" s="60">
        <v>1.85</v>
      </c>
      <c r="F8" s="70">
        <v>1.85</v>
      </c>
      <c r="G8" s="122" t="s">
        <v>742</v>
      </c>
      <c r="H8" s="70">
        <f t="shared" si="0"/>
        <v>0.932</v>
      </c>
    </row>
    <row r="9" s="2" customFormat="1" ht="20" customHeight="1" spans="1:8">
      <c r="A9" s="116" t="s">
        <v>238</v>
      </c>
      <c r="B9" s="117" t="s">
        <v>239</v>
      </c>
      <c r="C9" s="118">
        <v>0.338</v>
      </c>
      <c r="D9" s="123">
        <v>0.108</v>
      </c>
      <c r="E9" s="60">
        <v>0.38</v>
      </c>
      <c r="F9" s="70">
        <v>0.38</v>
      </c>
      <c r="G9" s="119" t="s">
        <v>242</v>
      </c>
      <c r="H9" s="70">
        <f t="shared" si="0"/>
        <v>0.066</v>
      </c>
    </row>
    <row r="10" s="2" customFormat="1" ht="20" customHeight="1" spans="1:8">
      <c r="A10" s="116" t="s">
        <v>240</v>
      </c>
      <c r="B10" s="117" t="s">
        <v>241</v>
      </c>
      <c r="C10" s="118">
        <v>3.218</v>
      </c>
      <c r="D10" s="118">
        <v>3.267</v>
      </c>
      <c r="E10" s="118">
        <v>5.733</v>
      </c>
      <c r="F10" s="70">
        <v>0.013</v>
      </c>
      <c r="G10" s="119" t="s">
        <v>438</v>
      </c>
      <c r="H10" s="70">
        <f t="shared" si="0"/>
        <v>0.752</v>
      </c>
    </row>
    <row r="11" s="2" customFormat="1" ht="20" customHeight="1" spans="1:8">
      <c r="A11" s="120"/>
      <c r="B11" s="117"/>
      <c r="C11" s="118"/>
      <c r="D11" s="118"/>
      <c r="E11" s="118"/>
      <c r="F11" s="70">
        <v>5.72</v>
      </c>
      <c r="G11" s="122" t="s">
        <v>742</v>
      </c>
      <c r="H11" s="70"/>
    </row>
    <row r="12" s="2" customFormat="1" ht="20" customHeight="1" spans="1:8">
      <c r="A12" s="116" t="s">
        <v>243</v>
      </c>
      <c r="B12" s="117" t="s">
        <v>244</v>
      </c>
      <c r="C12" s="118">
        <v>1.715</v>
      </c>
      <c r="D12" s="118">
        <v>17.068</v>
      </c>
      <c r="E12" s="118">
        <v>16.6455</v>
      </c>
      <c r="F12" s="70">
        <v>14.526</v>
      </c>
      <c r="G12" s="122" t="s">
        <v>245</v>
      </c>
      <c r="H12" s="118">
        <f t="shared" ref="H12:H16" si="1">C12+D12-E12</f>
        <v>2.1375</v>
      </c>
    </row>
    <row r="13" s="2" customFormat="1" ht="20" customHeight="1" spans="1:8">
      <c r="A13" s="120"/>
      <c r="B13" s="117"/>
      <c r="C13" s="118"/>
      <c r="D13" s="118"/>
      <c r="E13" s="118"/>
      <c r="F13" s="70">
        <v>2.1195</v>
      </c>
      <c r="G13" s="122" t="s">
        <v>742</v>
      </c>
      <c r="H13" s="118"/>
    </row>
    <row r="14" s="2" customFormat="1" ht="20" customHeight="1" spans="1:8">
      <c r="A14" s="68" t="s">
        <v>246</v>
      </c>
      <c r="B14" s="69" t="s">
        <v>247</v>
      </c>
      <c r="C14" s="70">
        <v>0</v>
      </c>
      <c r="D14" s="123">
        <v>0</v>
      </c>
      <c r="E14" s="123">
        <v>0</v>
      </c>
      <c r="F14" s="70">
        <v>0</v>
      </c>
      <c r="G14" s="63"/>
      <c r="H14" s="118">
        <f t="shared" si="1"/>
        <v>0</v>
      </c>
    </row>
    <row r="15" s="2" customFormat="1" ht="20" customHeight="1" spans="1:8">
      <c r="A15" s="116" t="s">
        <v>249</v>
      </c>
      <c r="B15" s="69" t="s">
        <v>250</v>
      </c>
      <c r="C15" s="70">
        <v>0</v>
      </c>
      <c r="D15" s="123">
        <v>0</v>
      </c>
      <c r="E15" s="123">
        <v>0</v>
      </c>
      <c r="F15" s="70">
        <v>0</v>
      </c>
      <c r="G15" s="63"/>
      <c r="H15" s="118">
        <f t="shared" si="1"/>
        <v>0</v>
      </c>
    </row>
    <row r="16" s="2" customFormat="1" ht="20" customHeight="1" spans="1:8">
      <c r="A16" s="116" t="s">
        <v>251</v>
      </c>
      <c r="B16" s="69" t="s">
        <v>252</v>
      </c>
      <c r="C16" s="70">
        <v>3.6165</v>
      </c>
      <c r="D16" s="70">
        <v>10.337</v>
      </c>
      <c r="E16" s="70">
        <v>12.212</v>
      </c>
      <c r="F16" s="70">
        <v>10.06</v>
      </c>
      <c r="G16" s="122" t="s">
        <v>245</v>
      </c>
      <c r="H16" s="118">
        <f t="shared" si="1"/>
        <v>1.7415</v>
      </c>
    </row>
    <row r="17" s="2" customFormat="1" ht="20" customHeight="1" spans="1:8">
      <c r="A17" s="120"/>
      <c r="B17" s="69"/>
      <c r="C17" s="70"/>
      <c r="D17" s="70"/>
      <c r="E17" s="70"/>
      <c r="F17" s="70">
        <v>2.152</v>
      </c>
      <c r="G17" s="122" t="s">
        <v>742</v>
      </c>
      <c r="H17" s="118"/>
    </row>
    <row r="18" s="2" customFormat="1" ht="20" customHeight="1" spans="1:8">
      <c r="A18" s="116" t="s">
        <v>253</v>
      </c>
      <c r="B18" s="69" t="s">
        <v>254</v>
      </c>
      <c r="C18" s="70">
        <v>1.978</v>
      </c>
      <c r="D18" s="118">
        <v>1.854</v>
      </c>
      <c r="E18" s="70">
        <v>3.357</v>
      </c>
      <c r="F18" s="70">
        <v>0.007</v>
      </c>
      <c r="G18" s="119" t="s">
        <v>438</v>
      </c>
      <c r="H18" s="118">
        <f t="shared" ref="H18:H25" si="2">C18+D18-E18</f>
        <v>0.475</v>
      </c>
    </row>
    <row r="19" s="2" customFormat="1" ht="20" customHeight="1" spans="1:8">
      <c r="A19" s="120"/>
      <c r="B19" s="69"/>
      <c r="C19" s="70"/>
      <c r="D19" s="118"/>
      <c r="E19" s="70"/>
      <c r="F19" s="70">
        <v>3.35</v>
      </c>
      <c r="G19" s="122" t="s">
        <v>742</v>
      </c>
      <c r="H19" s="118"/>
    </row>
    <row r="20" s="2" customFormat="1" ht="20" customHeight="1" spans="1:8">
      <c r="A20" s="116" t="s">
        <v>255</v>
      </c>
      <c r="B20" s="69" t="s">
        <v>256</v>
      </c>
      <c r="C20" s="70">
        <v>5.1915</v>
      </c>
      <c r="D20" s="118">
        <v>4.8685</v>
      </c>
      <c r="E20" s="70">
        <v>5.03</v>
      </c>
      <c r="F20" s="70">
        <v>5.03</v>
      </c>
      <c r="G20" s="122" t="s">
        <v>327</v>
      </c>
      <c r="H20" s="118">
        <f t="shared" si="2"/>
        <v>5.03</v>
      </c>
    </row>
    <row r="21" s="2" customFormat="1" ht="20" customHeight="1" spans="1:8">
      <c r="A21" s="116" t="s">
        <v>257</v>
      </c>
      <c r="B21" s="69" t="s">
        <v>258</v>
      </c>
      <c r="C21" s="70">
        <v>0</v>
      </c>
      <c r="D21" s="118">
        <v>0</v>
      </c>
      <c r="E21" s="70">
        <v>0</v>
      </c>
      <c r="F21" s="70">
        <v>0</v>
      </c>
      <c r="G21" s="63"/>
      <c r="H21" s="118">
        <f t="shared" si="2"/>
        <v>0</v>
      </c>
    </row>
    <row r="22" s="2" customFormat="1" ht="20" customHeight="1" spans="1:8">
      <c r="A22" s="116" t="s">
        <v>259</v>
      </c>
      <c r="B22" s="69" t="s">
        <v>260</v>
      </c>
      <c r="C22" s="70">
        <v>0</v>
      </c>
      <c r="D22" s="118">
        <v>0</v>
      </c>
      <c r="E22" s="70">
        <v>0</v>
      </c>
      <c r="F22" s="70">
        <v>0</v>
      </c>
      <c r="G22" s="63"/>
      <c r="H22" s="118">
        <f t="shared" si="2"/>
        <v>0</v>
      </c>
    </row>
    <row r="23" s="2" customFormat="1" ht="20" customHeight="1" spans="1:8">
      <c r="A23" s="116" t="s">
        <v>265</v>
      </c>
      <c r="B23" s="69" t="s">
        <v>266</v>
      </c>
      <c r="C23" s="70">
        <v>0.95</v>
      </c>
      <c r="D23" s="118">
        <v>2.928</v>
      </c>
      <c r="E23" s="70">
        <v>2.09</v>
      </c>
      <c r="F23" s="70">
        <v>2.09</v>
      </c>
      <c r="G23" s="122" t="s">
        <v>245</v>
      </c>
      <c r="H23" s="118">
        <f t="shared" si="2"/>
        <v>1.788</v>
      </c>
    </row>
    <row r="24" s="2" customFormat="1" ht="20" customHeight="1" spans="1:8">
      <c r="A24" s="116" t="s">
        <v>267</v>
      </c>
      <c r="B24" s="69" t="s">
        <v>268</v>
      </c>
      <c r="C24" s="70">
        <v>0.874</v>
      </c>
      <c r="D24" s="118">
        <v>0.8535</v>
      </c>
      <c r="E24" s="70">
        <v>1.55</v>
      </c>
      <c r="F24" s="70">
        <v>1.55</v>
      </c>
      <c r="G24" s="119" t="s">
        <v>242</v>
      </c>
      <c r="H24" s="118">
        <f t="shared" si="2"/>
        <v>0.1775</v>
      </c>
    </row>
    <row r="25" s="2" customFormat="1" ht="20" customHeight="1" spans="1:8">
      <c r="A25" s="121" t="s">
        <v>269</v>
      </c>
      <c r="B25" s="69" t="s">
        <v>270</v>
      </c>
      <c r="C25" s="70">
        <v>21.838</v>
      </c>
      <c r="D25" s="70">
        <v>51.9865</v>
      </c>
      <c r="E25" s="70">
        <v>68.39</v>
      </c>
      <c r="F25" s="70">
        <v>0.19</v>
      </c>
      <c r="G25" s="119" t="s">
        <v>43</v>
      </c>
      <c r="H25" s="118">
        <f t="shared" si="2"/>
        <v>5.4345</v>
      </c>
    </row>
    <row r="26" s="2" customFormat="1" ht="20" customHeight="1" spans="1:8">
      <c r="A26" s="124"/>
      <c r="B26" s="69"/>
      <c r="C26" s="70"/>
      <c r="D26" s="70"/>
      <c r="E26" s="70"/>
      <c r="F26" s="70">
        <v>68.2</v>
      </c>
      <c r="G26" s="122" t="s">
        <v>327</v>
      </c>
      <c r="H26" s="118"/>
    </row>
    <row r="27" s="2" customFormat="1" ht="20" customHeight="1" spans="1:8">
      <c r="A27" s="116" t="s">
        <v>272</v>
      </c>
      <c r="B27" s="69" t="s">
        <v>273</v>
      </c>
      <c r="C27" s="70">
        <v>7.612</v>
      </c>
      <c r="D27" s="70">
        <v>13.8505</v>
      </c>
      <c r="E27" s="70">
        <v>11.98</v>
      </c>
      <c r="F27" s="70">
        <v>2.59</v>
      </c>
      <c r="G27" s="122" t="s">
        <v>274</v>
      </c>
      <c r="H27" s="70">
        <f t="shared" ref="H27:H39" si="3">C27+D27-E27</f>
        <v>9.4825</v>
      </c>
    </row>
    <row r="28" s="2" customFormat="1" ht="20" customHeight="1" spans="1:8">
      <c r="A28" s="120"/>
      <c r="B28" s="69"/>
      <c r="C28" s="70"/>
      <c r="D28" s="70"/>
      <c r="E28" s="70"/>
      <c r="F28" s="70">
        <v>8.26</v>
      </c>
      <c r="G28" s="122" t="s">
        <v>479</v>
      </c>
      <c r="H28" s="70"/>
    </row>
    <row r="29" s="2" customFormat="1" ht="20" customHeight="1" spans="1:8">
      <c r="A29" s="120"/>
      <c r="B29" s="69"/>
      <c r="C29" s="70"/>
      <c r="D29" s="70"/>
      <c r="E29" s="70"/>
      <c r="F29" s="70">
        <v>1.13</v>
      </c>
      <c r="G29" s="125" t="s">
        <v>327</v>
      </c>
      <c r="H29" s="70"/>
    </row>
    <row r="30" s="2" customFormat="1" ht="20" customHeight="1" spans="1:8">
      <c r="A30" s="116" t="s">
        <v>275</v>
      </c>
      <c r="B30" s="69" t="s">
        <v>276</v>
      </c>
      <c r="C30" s="70">
        <v>2.566</v>
      </c>
      <c r="D30" s="70">
        <v>4.595</v>
      </c>
      <c r="E30" s="70">
        <v>4.49</v>
      </c>
      <c r="F30" s="70">
        <v>4.49</v>
      </c>
      <c r="G30" s="122" t="s">
        <v>245</v>
      </c>
      <c r="H30" s="70">
        <f t="shared" si="3"/>
        <v>2.671</v>
      </c>
    </row>
    <row r="31" s="2" customFormat="1" ht="20" customHeight="1" spans="1:8">
      <c r="A31" s="116" t="s">
        <v>277</v>
      </c>
      <c r="B31" s="69" t="s">
        <v>278</v>
      </c>
      <c r="C31" s="70">
        <v>0</v>
      </c>
      <c r="D31" s="70">
        <v>0</v>
      </c>
      <c r="E31" s="70">
        <v>0</v>
      </c>
      <c r="F31" s="70">
        <v>0</v>
      </c>
      <c r="G31" s="63"/>
      <c r="H31" s="70">
        <f t="shared" si="3"/>
        <v>0</v>
      </c>
    </row>
    <row r="32" s="2" customFormat="1" ht="20" customHeight="1" spans="1:8">
      <c r="A32" s="116" t="s">
        <v>279</v>
      </c>
      <c r="B32" s="69" t="s">
        <v>280</v>
      </c>
      <c r="C32" s="70">
        <v>0</v>
      </c>
      <c r="D32" s="70">
        <v>0.246</v>
      </c>
      <c r="E32" s="70">
        <v>0.246</v>
      </c>
      <c r="F32" s="70">
        <v>0.246</v>
      </c>
      <c r="G32" s="63" t="s">
        <v>271</v>
      </c>
      <c r="H32" s="70">
        <f t="shared" si="3"/>
        <v>0</v>
      </c>
    </row>
    <row r="33" s="2" customFormat="1" ht="20" customHeight="1" spans="1:8">
      <c r="A33" s="116" t="s">
        <v>281</v>
      </c>
      <c r="B33" s="69" t="s">
        <v>282</v>
      </c>
      <c r="C33" s="70">
        <v>0</v>
      </c>
      <c r="D33" s="70">
        <v>0</v>
      </c>
      <c r="E33" s="70">
        <v>0</v>
      </c>
      <c r="F33" s="70">
        <v>0</v>
      </c>
      <c r="G33" s="63"/>
      <c r="H33" s="70">
        <f t="shared" si="3"/>
        <v>0</v>
      </c>
    </row>
    <row r="34" s="2" customFormat="1" ht="20" customHeight="1" spans="1:8">
      <c r="A34" s="116" t="s">
        <v>283</v>
      </c>
      <c r="B34" s="69" t="s">
        <v>284</v>
      </c>
      <c r="C34" s="70">
        <v>0</v>
      </c>
      <c r="D34" s="70">
        <v>0</v>
      </c>
      <c r="E34" s="70">
        <v>0</v>
      </c>
      <c r="F34" s="70">
        <v>0</v>
      </c>
      <c r="G34" s="63"/>
      <c r="H34" s="70">
        <f t="shared" si="3"/>
        <v>0</v>
      </c>
    </row>
    <row r="35" s="2" customFormat="1" ht="20" customHeight="1" spans="1:8">
      <c r="A35" s="116" t="s">
        <v>285</v>
      </c>
      <c r="B35" s="69" t="s">
        <v>286</v>
      </c>
      <c r="C35" s="70">
        <v>1.5765</v>
      </c>
      <c r="D35" s="70">
        <v>0.3915</v>
      </c>
      <c r="E35" s="70">
        <v>1.64</v>
      </c>
      <c r="F35" s="70">
        <v>1.64</v>
      </c>
      <c r="G35" s="119" t="s">
        <v>327</v>
      </c>
      <c r="H35" s="70">
        <f t="shared" si="3"/>
        <v>0.328</v>
      </c>
    </row>
    <row r="36" s="2" customFormat="1" ht="20" customHeight="1" spans="1:8">
      <c r="A36" s="116" t="s">
        <v>818</v>
      </c>
      <c r="B36" s="69" t="s">
        <v>288</v>
      </c>
      <c r="C36" s="70">
        <v>0</v>
      </c>
      <c r="D36" s="70">
        <v>0</v>
      </c>
      <c r="E36" s="70">
        <v>0</v>
      </c>
      <c r="F36" s="70">
        <v>0</v>
      </c>
      <c r="G36" s="63"/>
      <c r="H36" s="70">
        <f t="shared" si="3"/>
        <v>0</v>
      </c>
    </row>
    <row r="37" s="2" customFormat="1" ht="20" customHeight="1" spans="1:8">
      <c r="A37" s="116" t="s">
        <v>291</v>
      </c>
      <c r="B37" s="69" t="s">
        <v>292</v>
      </c>
      <c r="C37" s="70">
        <v>7.80650000000001</v>
      </c>
      <c r="D37" s="70">
        <v>42.8775</v>
      </c>
      <c r="E37" s="70">
        <v>50.14</v>
      </c>
      <c r="F37" s="70">
        <v>50.14</v>
      </c>
      <c r="G37" s="122" t="s">
        <v>245</v>
      </c>
      <c r="H37" s="70">
        <f t="shared" si="3"/>
        <v>0.544000000000011</v>
      </c>
    </row>
    <row r="38" s="2" customFormat="1" ht="20" customHeight="1" spans="1:8">
      <c r="A38" s="116" t="s">
        <v>299</v>
      </c>
      <c r="B38" s="69" t="s">
        <v>300</v>
      </c>
      <c r="C38" s="70">
        <v>4.066</v>
      </c>
      <c r="D38" s="70">
        <v>22.0565</v>
      </c>
      <c r="E38" s="70">
        <v>24.85</v>
      </c>
      <c r="F38" s="70">
        <v>24.85</v>
      </c>
      <c r="G38" s="122" t="s">
        <v>245</v>
      </c>
      <c r="H38" s="70">
        <f t="shared" si="3"/>
        <v>1.2725</v>
      </c>
    </row>
    <row r="39" s="2" customFormat="1" ht="20" customHeight="1" spans="1:8">
      <c r="A39" s="116" t="s">
        <v>307</v>
      </c>
      <c r="B39" s="69" t="s">
        <v>308</v>
      </c>
      <c r="C39" s="70">
        <v>9.932</v>
      </c>
      <c r="D39" s="70">
        <v>17.6565</v>
      </c>
      <c r="E39" s="70">
        <v>22.5355</v>
      </c>
      <c r="F39" s="70">
        <v>9.83</v>
      </c>
      <c r="G39" s="122" t="s">
        <v>848</v>
      </c>
      <c r="H39" s="70">
        <f t="shared" si="3"/>
        <v>5.053</v>
      </c>
    </row>
    <row r="40" s="2" customFormat="1" ht="20" customHeight="1" spans="1:8">
      <c r="A40" s="120"/>
      <c r="B40" s="69"/>
      <c r="C40" s="70"/>
      <c r="D40" s="70"/>
      <c r="E40" s="70"/>
      <c r="F40" s="70">
        <v>6.88</v>
      </c>
      <c r="G40" s="125" t="s">
        <v>43</v>
      </c>
      <c r="H40" s="70"/>
    </row>
    <row r="41" s="2" customFormat="1" ht="20" customHeight="1" spans="1:8">
      <c r="A41" s="120"/>
      <c r="B41" s="69"/>
      <c r="C41" s="70"/>
      <c r="D41" s="70"/>
      <c r="E41" s="70"/>
      <c r="F41" s="70">
        <v>5.8255</v>
      </c>
      <c r="G41" s="125" t="s">
        <v>327</v>
      </c>
      <c r="H41" s="70"/>
    </row>
    <row r="42" s="2" customFormat="1" ht="20" customHeight="1" spans="1:8">
      <c r="A42" s="116" t="s">
        <v>309</v>
      </c>
      <c r="B42" s="69" t="s">
        <v>310</v>
      </c>
      <c r="C42" s="70">
        <v>0</v>
      </c>
      <c r="D42" s="70">
        <v>12.8785</v>
      </c>
      <c r="E42" s="70">
        <v>12.8785</v>
      </c>
      <c r="F42" s="70">
        <v>12.8785</v>
      </c>
      <c r="G42" s="63" t="s">
        <v>271</v>
      </c>
      <c r="H42" s="70">
        <f t="shared" ref="H42:H51" si="4">C42+D42-E42</f>
        <v>0</v>
      </c>
    </row>
    <row r="43" s="2" customFormat="1" ht="20" customHeight="1" spans="1:8">
      <c r="A43" s="116" t="s">
        <v>311</v>
      </c>
      <c r="B43" s="69" t="s">
        <v>312</v>
      </c>
      <c r="C43" s="70">
        <v>0</v>
      </c>
      <c r="D43" s="70">
        <v>46.5505</v>
      </c>
      <c r="E43" s="70">
        <v>46.5505</v>
      </c>
      <c r="F43" s="70">
        <v>46.5505</v>
      </c>
      <c r="G43" s="63" t="s">
        <v>271</v>
      </c>
      <c r="H43" s="70">
        <f t="shared" si="4"/>
        <v>0</v>
      </c>
    </row>
    <row r="44" s="2" customFormat="1" ht="20" customHeight="1" spans="1:8">
      <c r="A44" s="116" t="s">
        <v>313</v>
      </c>
      <c r="B44" s="69" t="s">
        <v>314</v>
      </c>
      <c r="C44" s="70">
        <v>2.56</v>
      </c>
      <c r="D44" s="70">
        <v>1.4865</v>
      </c>
      <c r="E44" s="70">
        <v>3.58</v>
      </c>
      <c r="F44" s="70">
        <v>3.58</v>
      </c>
      <c r="G44" s="119" t="s">
        <v>848</v>
      </c>
      <c r="H44" s="70">
        <f t="shared" si="4"/>
        <v>0.4665</v>
      </c>
    </row>
    <row r="45" s="2" customFormat="1" ht="20" customHeight="1" spans="1:8">
      <c r="A45" s="116" t="s">
        <v>315</v>
      </c>
      <c r="B45" s="69" t="s">
        <v>316</v>
      </c>
      <c r="C45" s="70">
        <v>1.386</v>
      </c>
      <c r="D45" s="70">
        <v>0.3585</v>
      </c>
      <c r="E45" s="70">
        <v>1.56</v>
      </c>
      <c r="F45" s="70">
        <v>1.56</v>
      </c>
      <c r="G45" s="122" t="s">
        <v>327</v>
      </c>
      <c r="H45" s="70">
        <f t="shared" si="4"/>
        <v>0.1845</v>
      </c>
    </row>
    <row r="46" s="2" customFormat="1" ht="20" customHeight="1" spans="1:8">
      <c r="A46" s="116" t="s">
        <v>317</v>
      </c>
      <c r="B46" s="69" t="s">
        <v>318</v>
      </c>
      <c r="C46" s="70">
        <v>0</v>
      </c>
      <c r="D46" s="70">
        <v>1129.9985</v>
      </c>
      <c r="E46" s="70">
        <v>1129.9985</v>
      </c>
      <c r="F46" s="70">
        <v>1129.9985</v>
      </c>
      <c r="G46" s="63" t="s">
        <v>271</v>
      </c>
      <c r="H46" s="70">
        <f t="shared" si="4"/>
        <v>0</v>
      </c>
    </row>
    <row r="47" s="2" customFormat="1" ht="20" customHeight="1" spans="1:8">
      <c r="A47" s="116" t="s">
        <v>319</v>
      </c>
      <c r="B47" s="69" t="s">
        <v>320</v>
      </c>
      <c r="C47" s="70">
        <v>0</v>
      </c>
      <c r="D47" s="70">
        <v>0</v>
      </c>
      <c r="E47" s="70">
        <v>0</v>
      </c>
      <c r="F47" s="70">
        <v>0</v>
      </c>
      <c r="G47" s="63"/>
      <c r="H47" s="70">
        <f t="shared" si="4"/>
        <v>0</v>
      </c>
    </row>
    <row r="48" s="2" customFormat="1" ht="20" customHeight="1" spans="1:8">
      <c r="A48" s="116" t="s">
        <v>321</v>
      </c>
      <c r="B48" s="69" t="s">
        <v>322</v>
      </c>
      <c r="C48" s="70">
        <v>0</v>
      </c>
      <c r="D48" s="70">
        <v>369.353</v>
      </c>
      <c r="E48" s="70">
        <v>369.353</v>
      </c>
      <c r="F48" s="70">
        <v>369.353</v>
      </c>
      <c r="G48" s="63" t="s">
        <v>271</v>
      </c>
      <c r="H48" s="70">
        <f t="shared" si="4"/>
        <v>0</v>
      </c>
    </row>
    <row r="49" s="2" customFormat="1" ht="20" customHeight="1" spans="1:8">
      <c r="A49" s="116" t="s">
        <v>323</v>
      </c>
      <c r="B49" s="69" t="s">
        <v>324</v>
      </c>
      <c r="C49" s="70">
        <v>17.6205</v>
      </c>
      <c r="D49" s="70">
        <v>22.6015</v>
      </c>
      <c r="E49" s="70">
        <v>24.83</v>
      </c>
      <c r="F49" s="70">
        <v>24.83</v>
      </c>
      <c r="G49" s="119" t="s">
        <v>43</v>
      </c>
      <c r="H49" s="70">
        <f t="shared" si="4"/>
        <v>15.392</v>
      </c>
    </row>
    <row r="50" s="2" customFormat="1" ht="20" customHeight="1" spans="1:8">
      <c r="A50" s="116" t="s">
        <v>325</v>
      </c>
      <c r="B50" s="69" t="s">
        <v>326</v>
      </c>
      <c r="C50" s="70">
        <v>1.609</v>
      </c>
      <c r="D50" s="70">
        <v>5.5035</v>
      </c>
      <c r="E50" s="70">
        <v>5.97</v>
      </c>
      <c r="F50" s="70">
        <v>5.97</v>
      </c>
      <c r="G50" s="122" t="s">
        <v>327</v>
      </c>
      <c r="H50" s="70">
        <f t="shared" si="4"/>
        <v>1.1425</v>
      </c>
    </row>
    <row r="51" s="2" customFormat="1" ht="20" customHeight="1" spans="1:8">
      <c r="A51" s="116" t="s">
        <v>328</v>
      </c>
      <c r="B51" s="69" t="s">
        <v>329</v>
      </c>
      <c r="C51" s="70">
        <v>37.6995</v>
      </c>
      <c r="D51" s="70">
        <v>275.0395</v>
      </c>
      <c r="E51" s="70">
        <v>291.79</v>
      </c>
      <c r="F51" s="70">
        <v>38.88</v>
      </c>
      <c r="G51" s="122" t="s">
        <v>479</v>
      </c>
      <c r="H51" s="70">
        <f t="shared" si="4"/>
        <v>20.949</v>
      </c>
    </row>
    <row r="52" s="2" customFormat="1" ht="20" customHeight="1" spans="1:8">
      <c r="A52" s="120"/>
      <c r="B52" s="69"/>
      <c r="C52" s="70"/>
      <c r="D52" s="70"/>
      <c r="E52" s="70"/>
      <c r="F52" s="70">
        <v>211.37</v>
      </c>
      <c r="G52" s="122" t="s">
        <v>327</v>
      </c>
      <c r="H52" s="70"/>
    </row>
    <row r="53" s="2" customFormat="1" ht="20" customHeight="1" spans="1:8">
      <c r="A53" s="120"/>
      <c r="B53" s="69"/>
      <c r="C53" s="70"/>
      <c r="D53" s="70"/>
      <c r="E53" s="70"/>
      <c r="F53" s="70">
        <v>41.54</v>
      </c>
      <c r="G53" s="122" t="s">
        <v>331</v>
      </c>
      <c r="H53" s="70"/>
    </row>
    <row r="54" s="2" customFormat="1" ht="20" customHeight="1" spans="1:8">
      <c r="A54" s="116" t="s">
        <v>332</v>
      </c>
      <c r="B54" s="69" t="s">
        <v>333</v>
      </c>
      <c r="C54" s="70">
        <v>7.10949999999998</v>
      </c>
      <c r="D54" s="70">
        <v>90.4585</v>
      </c>
      <c r="E54" s="70">
        <v>94.99</v>
      </c>
      <c r="F54" s="70">
        <v>94.99</v>
      </c>
      <c r="G54" s="122" t="s">
        <v>849</v>
      </c>
      <c r="H54" s="70">
        <f t="shared" ref="H54:H72" si="5">C54+D54-E54</f>
        <v>2.57799999999999</v>
      </c>
    </row>
    <row r="55" s="2" customFormat="1" ht="20" customHeight="1" spans="1:8">
      <c r="A55" s="116" t="s">
        <v>335</v>
      </c>
      <c r="B55" s="69" t="s">
        <v>336</v>
      </c>
      <c r="C55" s="70">
        <v>0.0989999999999984</v>
      </c>
      <c r="D55" s="70">
        <v>6.43</v>
      </c>
      <c r="E55" s="70">
        <v>0</v>
      </c>
      <c r="F55" s="70">
        <v>0</v>
      </c>
      <c r="G55" s="122" t="s">
        <v>232</v>
      </c>
      <c r="H55" s="70">
        <f t="shared" si="5"/>
        <v>6.529</v>
      </c>
    </row>
    <row r="56" s="2" customFormat="1" ht="20" customHeight="1" spans="1:8">
      <c r="A56" s="116" t="s">
        <v>337</v>
      </c>
      <c r="B56" s="69" t="s">
        <v>338</v>
      </c>
      <c r="C56" s="70">
        <v>0</v>
      </c>
      <c r="D56" s="70">
        <v>2.504</v>
      </c>
      <c r="E56" s="70">
        <v>2.504</v>
      </c>
      <c r="F56" s="70">
        <v>2.504</v>
      </c>
      <c r="G56" s="63" t="s">
        <v>271</v>
      </c>
      <c r="H56" s="70">
        <f t="shared" si="5"/>
        <v>0</v>
      </c>
    </row>
    <row r="57" s="2" customFormat="1" ht="20" customHeight="1" spans="1:8">
      <c r="A57" s="116" t="s">
        <v>339</v>
      </c>
      <c r="B57" s="69" t="s">
        <v>340</v>
      </c>
      <c r="C57" s="70">
        <v>0</v>
      </c>
      <c r="D57" s="70">
        <v>2.021</v>
      </c>
      <c r="E57" s="70">
        <v>2.021</v>
      </c>
      <c r="F57" s="70">
        <v>2.021</v>
      </c>
      <c r="G57" s="63" t="s">
        <v>271</v>
      </c>
      <c r="H57" s="70">
        <f t="shared" si="5"/>
        <v>0</v>
      </c>
    </row>
    <row r="58" s="2" customFormat="1" ht="20" customHeight="1" spans="1:8">
      <c r="A58" s="116" t="s">
        <v>341</v>
      </c>
      <c r="B58" s="69" t="s">
        <v>342</v>
      </c>
      <c r="C58" s="70">
        <v>0</v>
      </c>
      <c r="D58" s="70">
        <v>110.359</v>
      </c>
      <c r="E58" s="70">
        <v>110.359</v>
      </c>
      <c r="F58" s="70">
        <v>110.359</v>
      </c>
      <c r="G58" s="63" t="s">
        <v>271</v>
      </c>
      <c r="H58" s="70">
        <f t="shared" si="5"/>
        <v>0</v>
      </c>
    </row>
    <row r="59" s="2" customFormat="1" ht="20" customHeight="1" spans="1:8">
      <c r="A59" s="116" t="s">
        <v>343</v>
      </c>
      <c r="B59" s="69" t="s">
        <v>344</v>
      </c>
      <c r="C59" s="70">
        <v>0</v>
      </c>
      <c r="D59" s="70">
        <v>0</v>
      </c>
      <c r="E59" s="70">
        <v>0</v>
      </c>
      <c r="F59" s="70">
        <v>0</v>
      </c>
      <c r="G59" s="63"/>
      <c r="H59" s="70">
        <f t="shared" si="5"/>
        <v>0</v>
      </c>
    </row>
    <row r="60" s="2" customFormat="1" ht="20" customHeight="1" spans="1:8">
      <c r="A60" s="116" t="s">
        <v>345</v>
      </c>
      <c r="B60" s="69" t="s">
        <v>346</v>
      </c>
      <c r="C60" s="70">
        <v>2.0725</v>
      </c>
      <c r="D60" s="70">
        <v>3.8175</v>
      </c>
      <c r="E60" s="70">
        <v>4.86</v>
      </c>
      <c r="F60" s="70">
        <v>4.86</v>
      </c>
      <c r="G60" s="125" t="s">
        <v>849</v>
      </c>
      <c r="H60" s="70">
        <f t="shared" si="5"/>
        <v>1.03</v>
      </c>
    </row>
    <row r="61" s="2" customFormat="1" ht="20" customHeight="1" spans="1:8">
      <c r="A61" s="126" t="s">
        <v>347</v>
      </c>
      <c r="B61" s="69" t="s">
        <v>348</v>
      </c>
      <c r="C61" s="70">
        <v>0</v>
      </c>
      <c r="D61" s="70">
        <v>0</v>
      </c>
      <c r="E61" s="70">
        <v>0</v>
      </c>
      <c r="F61" s="70">
        <v>0</v>
      </c>
      <c r="G61" s="63"/>
      <c r="H61" s="70">
        <f t="shared" si="5"/>
        <v>0</v>
      </c>
    </row>
    <row r="62" s="2" customFormat="1" ht="20" customHeight="1" spans="1:8">
      <c r="A62" s="116" t="s">
        <v>349</v>
      </c>
      <c r="B62" s="69" t="s">
        <v>350</v>
      </c>
      <c r="C62" s="70">
        <v>0</v>
      </c>
      <c r="D62" s="70">
        <v>0</v>
      </c>
      <c r="E62" s="70">
        <v>0</v>
      </c>
      <c r="F62" s="70">
        <v>0</v>
      </c>
      <c r="G62" s="63"/>
      <c r="H62" s="70">
        <f t="shared" si="5"/>
        <v>0</v>
      </c>
    </row>
    <row r="63" s="2" customFormat="1" ht="20" customHeight="1" spans="1:8">
      <c r="A63" s="116" t="s">
        <v>351</v>
      </c>
      <c r="B63" s="69" t="s">
        <v>352</v>
      </c>
      <c r="C63" s="70">
        <v>0</v>
      </c>
      <c r="D63" s="70">
        <v>0</v>
      </c>
      <c r="E63" s="70">
        <v>0</v>
      </c>
      <c r="F63" s="70">
        <v>0</v>
      </c>
      <c r="G63" s="63"/>
      <c r="H63" s="70">
        <f t="shared" si="5"/>
        <v>0</v>
      </c>
    </row>
    <row r="64" s="2" customFormat="1" ht="20" customHeight="1" spans="1:8">
      <c r="A64" s="116" t="s">
        <v>353</v>
      </c>
      <c r="B64" s="69" t="s">
        <v>354</v>
      </c>
      <c r="C64" s="70">
        <v>0</v>
      </c>
      <c r="D64" s="70">
        <v>0</v>
      </c>
      <c r="E64" s="70">
        <v>0</v>
      </c>
      <c r="F64" s="70">
        <v>0</v>
      </c>
      <c r="G64" s="63"/>
      <c r="H64" s="70">
        <f t="shared" si="5"/>
        <v>0</v>
      </c>
    </row>
    <row r="65" s="2" customFormat="1" ht="20" customHeight="1" spans="1:8">
      <c r="A65" s="116" t="s">
        <v>355</v>
      </c>
      <c r="B65" s="69" t="s">
        <v>356</v>
      </c>
      <c r="C65" s="70">
        <v>0.294</v>
      </c>
      <c r="D65" s="70">
        <v>11.4905</v>
      </c>
      <c r="E65" s="70">
        <v>6.55</v>
      </c>
      <c r="F65" s="70">
        <v>6.55</v>
      </c>
      <c r="G65" s="125" t="s">
        <v>327</v>
      </c>
      <c r="H65" s="70">
        <f t="shared" si="5"/>
        <v>5.2345</v>
      </c>
    </row>
    <row r="66" s="2" customFormat="1" ht="20" customHeight="1" spans="1:8">
      <c r="A66" s="116" t="s">
        <v>357</v>
      </c>
      <c r="B66" s="69" t="s">
        <v>358</v>
      </c>
      <c r="C66" s="70">
        <v>0.0240000000000005</v>
      </c>
      <c r="D66" s="70">
        <v>1.2555</v>
      </c>
      <c r="E66" s="70">
        <v>0.67</v>
      </c>
      <c r="F66" s="70">
        <v>0.67</v>
      </c>
      <c r="G66" s="122" t="s">
        <v>327</v>
      </c>
      <c r="H66" s="70">
        <f t="shared" si="5"/>
        <v>0.6095</v>
      </c>
    </row>
    <row r="67" s="2" customFormat="1" ht="20" customHeight="1" spans="1:8">
      <c r="A67" s="116" t="s">
        <v>361</v>
      </c>
      <c r="B67" s="69" t="s">
        <v>362</v>
      </c>
      <c r="C67" s="70">
        <v>0</v>
      </c>
      <c r="D67" s="70">
        <v>0</v>
      </c>
      <c r="E67" s="70">
        <v>0</v>
      </c>
      <c r="F67" s="70">
        <v>0</v>
      </c>
      <c r="G67" s="63"/>
      <c r="H67" s="70">
        <f t="shared" si="5"/>
        <v>0</v>
      </c>
    </row>
    <row r="68" s="2" customFormat="1" ht="20" customHeight="1" spans="1:8">
      <c r="A68" s="116" t="s">
        <v>363</v>
      </c>
      <c r="B68" s="69" t="s">
        <v>364</v>
      </c>
      <c r="C68" s="70">
        <v>0</v>
      </c>
      <c r="D68" s="70">
        <v>0</v>
      </c>
      <c r="E68" s="70">
        <v>0</v>
      </c>
      <c r="F68" s="70">
        <v>0</v>
      </c>
      <c r="G68" s="63"/>
      <c r="H68" s="70">
        <f t="shared" si="5"/>
        <v>0</v>
      </c>
    </row>
    <row r="69" s="2" customFormat="1" ht="20" customHeight="1" spans="1:8">
      <c r="A69" s="116" t="s">
        <v>365</v>
      </c>
      <c r="B69" s="69" t="s">
        <v>366</v>
      </c>
      <c r="C69" s="70">
        <v>0</v>
      </c>
      <c r="D69" s="70">
        <v>64.693</v>
      </c>
      <c r="E69" s="70">
        <v>64.693</v>
      </c>
      <c r="F69" s="70">
        <v>64.693</v>
      </c>
      <c r="G69" s="63" t="s">
        <v>367</v>
      </c>
      <c r="H69" s="70">
        <f t="shared" si="5"/>
        <v>0</v>
      </c>
    </row>
    <row r="70" s="2" customFormat="1" ht="20" customHeight="1" spans="1:8">
      <c r="A70" s="116" t="s">
        <v>368</v>
      </c>
      <c r="B70" s="69" t="s">
        <v>369</v>
      </c>
      <c r="C70" s="70">
        <v>0</v>
      </c>
      <c r="D70" s="70">
        <v>0.5815</v>
      </c>
      <c r="E70" s="70">
        <v>0.5815</v>
      </c>
      <c r="F70" s="70">
        <v>0.5815</v>
      </c>
      <c r="G70" s="63" t="s">
        <v>367</v>
      </c>
      <c r="H70" s="70">
        <f t="shared" si="5"/>
        <v>0</v>
      </c>
    </row>
    <row r="71" s="2" customFormat="1" ht="20" customHeight="1" spans="1:8">
      <c r="A71" s="116" t="s">
        <v>370</v>
      </c>
      <c r="B71" s="69" t="s">
        <v>371</v>
      </c>
      <c r="C71" s="70">
        <v>1.008</v>
      </c>
      <c r="D71" s="70">
        <v>0.338</v>
      </c>
      <c r="E71" s="70">
        <v>1.15</v>
      </c>
      <c r="F71" s="70">
        <v>1.15</v>
      </c>
      <c r="G71" s="119" t="s">
        <v>242</v>
      </c>
      <c r="H71" s="70">
        <f t="shared" si="5"/>
        <v>0.196</v>
      </c>
    </row>
    <row r="72" s="2" customFormat="1" ht="20" customHeight="1" spans="1:8">
      <c r="A72" s="116" t="s">
        <v>372</v>
      </c>
      <c r="B72" s="69" t="s">
        <v>373</v>
      </c>
      <c r="C72" s="70">
        <v>120.499</v>
      </c>
      <c r="D72" s="70">
        <v>387.5905</v>
      </c>
      <c r="E72" s="70">
        <v>464.78</v>
      </c>
      <c r="F72" s="70">
        <v>53.5</v>
      </c>
      <c r="G72" s="72" t="s">
        <v>850</v>
      </c>
      <c r="H72" s="70">
        <f t="shared" si="5"/>
        <v>43.3095000000001</v>
      </c>
    </row>
    <row r="73" s="2" customFormat="1" ht="20" customHeight="1" spans="1:8">
      <c r="A73" s="120"/>
      <c r="B73" s="69"/>
      <c r="C73" s="70"/>
      <c r="D73" s="70"/>
      <c r="E73" s="70"/>
      <c r="F73" s="70">
        <v>411.28</v>
      </c>
      <c r="G73" s="122" t="s">
        <v>374</v>
      </c>
      <c r="H73" s="70"/>
    </row>
    <row r="74" s="2" customFormat="1" ht="20" customHeight="1" spans="1:8">
      <c r="A74" s="116" t="s">
        <v>819</v>
      </c>
      <c r="B74" s="69" t="s">
        <v>376</v>
      </c>
      <c r="C74" s="70">
        <v>5.6405</v>
      </c>
      <c r="D74" s="70">
        <v>22.856</v>
      </c>
      <c r="E74" s="70">
        <v>21.42</v>
      </c>
      <c r="F74" s="70">
        <v>21.42</v>
      </c>
      <c r="G74" s="122" t="s">
        <v>274</v>
      </c>
      <c r="H74" s="70">
        <f t="shared" ref="H74:H78" si="6">C74+D74-E74</f>
        <v>7.0765</v>
      </c>
    </row>
    <row r="75" s="2" customFormat="1" ht="20" customHeight="1" spans="1:8">
      <c r="A75" s="116" t="s">
        <v>377</v>
      </c>
      <c r="B75" s="69" t="s">
        <v>378</v>
      </c>
      <c r="C75" s="70">
        <v>0</v>
      </c>
      <c r="D75" s="70">
        <v>0</v>
      </c>
      <c r="E75" s="70">
        <v>0</v>
      </c>
      <c r="F75" s="70">
        <v>0</v>
      </c>
      <c r="G75" s="63"/>
      <c r="H75" s="70">
        <f t="shared" si="6"/>
        <v>0</v>
      </c>
    </row>
    <row r="76" s="2" customFormat="1" ht="20" customHeight="1" spans="1:8">
      <c r="A76" s="116" t="s">
        <v>379</v>
      </c>
      <c r="B76" s="69" t="s">
        <v>380</v>
      </c>
      <c r="C76" s="70">
        <v>0</v>
      </c>
      <c r="D76" s="70">
        <v>0</v>
      </c>
      <c r="E76" s="70">
        <v>0</v>
      </c>
      <c r="F76" s="70">
        <v>0</v>
      </c>
      <c r="G76" s="63"/>
      <c r="H76" s="70">
        <f t="shared" si="6"/>
        <v>0</v>
      </c>
    </row>
    <row r="77" s="2" customFormat="1" ht="20" customHeight="1" spans="1:8">
      <c r="A77" s="116" t="s">
        <v>381</v>
      </c>
      <c r="B77" s="69" t="s">
        <v>382</v>
      </c>
      <c r="C77" s="70">
        <v>0</v>
      </c>
      <c r="D77" s="70">
        <v>879.6895</v>
      </c>
      <c r="E77" s="70">
        <v>879.6895</v>
      </c>
      <c r="F77" s="70">
        <v>879.6895</v>
      </c>
      <c r="G77" s="63" t="s">
        <v>367</v>
      </c>
      <c r="H77" s="70">
        <f t="shared" si="6"/>
        <v>0</v>
      </c>
    </row>
    <row r="78" s="2" customFormat="1" ht="20" customHeight="1" spans="1:8">
      <c r="A78" s="116" t="s">
        <v>383</v>
      </c>
      <c r="B78" s="69" t="s">
        <v>384</v>
      </c>
      <c r="C78" s="70">
        <v>7.877</v>
      </c>
      <c r="D78" s="70">
        <v>28.9135</v>
      </c>
      <c r="E78" s="70">
        <v>32.7</v>
      </c>
      <c r="F78" s="70">
        <v>6.88</v>
      </c>
      <c r="G78" s="125" t="s">
        <v>274</v>
      </c>
      <c r="H78" s="70">
        <f t="shared" si="6"/>
        <v>4.0905</v>
      </c>
    </row>
    <row r="79" s="2" customFormat="1" ht="20" customHeight="1" spans="1:8">
      <c r="A79" s="120"/>
      <c r="B79" s="69"/>
      <c r="C79" s="70"/>
      <c r="D79" s="70"/>
      <c r="E79" s="70"/>
      <c r="F79" s="70">
        <v>9.74</v>
      </c>
      <c r="G79" s="125" t="s">
        <v>479</v>
      </c>
      <c r="H79" s="70"/>
    </row>
    <row r="80" s="2" customFormat="1" ht="20" customHeight="1" spans="1:8">
      <c r="A80" s="120"/>
      <c r="B80" s="69"/>
      <c r="C80" s="70"/>
      <c r="D80" s="70"/>
      <c r="E80" s="70"/>
      <c r="F80" s="70">
        <v>7.21</v>
      </c>
      <c r="G80" s="125" t="s">
        <v>327</v>
      </c>
      <c r="H80" s="70"/>
    </row>
    <row r="81" s="2" customFormat="1" ht="20" customHeight="1" spans="1:8">
      <c r="A81" s="120"/>
      <c r="B81" s="69"/>
      <c r="C81" s="70"/>
      <c r="D81" s="70"/>
      <c r="E81" s="70"/>
      <c r="F81" s="70">
        <v>8.87</v>
      </c>
      <c r="G81" s="122" t="s">
        <v>242</v>
      </c>
      <c r="H81" s="70"/>
    </row>
    <row r="82" s="2" customFormat="1" ht="20" customHeight="1" spans="1:8">
      <c r="A82" s="116" t="s">
        <v>385</v>
      </c>
      <c r="B82" s="69" t="s">
        <v>386</v>
      </c>
      <c r="C82" s="70">
        <v>1.931</v>
      </c>
      <c r="D82" s="70">
        <v>3.3545</v>
      </c>
      <c r="E82" s="70">
        <v>4.71</v>
      </c>
      <c r="F82" s="70">
        <v>2.01</v>
      </c>
      <c r="G82" s="72" t="s">
        <v>479</v>
      </c>
      <c r="H82" s="70">
        <f t="shared" ref="H82:H88" si="7">C82+D82-E82</f>
        <v>0.5755</v>
      </c>
    </row>
    <row r="83" s="2" customFormat="1" ht="20" customHeight="1" spans="1:8">
      <c r="A83" s="120"/>
      <c r="B83" s="69"/>
      <c r="C83" s="70"/>
      <c r="D83" s="70"/>
      <c r="E83" s="70"/>
      <c r="F83" s="70">
        <v>2.7</v>
      </c>
      <c r="G83" s="122" t="s">
        <v>242</v>
      </c>
      <c r="H83" s="70"/>
    </row>
    <row r="84" s="2" customFormat="1" ht="20" customHeight="1" spans="1:8">
      <c r="A84" s="116" t="s">
        <v>387</v>
      </c>
      <c r="B84" s="69" t="s">
        <v>388</v>
      </c>
      <c r="C84" s="70">
        <v>4.3595</v>
      </c>
      <c r="D84" s="70">
        <v>7.466</v>
      </c>
      <c r="E84" s="70">
        <v>9.26</v>
      </c>
      <c r="F84" s="70">
        <v>4.92</v>
      </c>
      <c r="G84" s="125" t="s">
        <v>851</v>
      </c>
      <c r="H84" s="70">
        <f t="shared" si="7"/>
        <v>2.5655</v>
      </c>
    </row>
    <row r="85" s="2" customFormat="1" ht="20" customHeight="1" spans="1:8">
      <c r="A85" s="120"/>
      <c r="B85" s="69"/>
      <c r="C85" s="70"/>
      <c r="D85" s="70"/>
      <c r="E85" s="70"/>
      <c r="F85" s="70">
        <v>4.34</v>
      </c>
      <c r="G85" s="125" t="s">
        <v>389</v>
      </c>
      <c r="H85" s="70"/>
    </row>
    <row r="86" s="2" customFormat="1" ht="20" customHeight="1" spans="1:8">
      <c r="A86" s="116" t="s">
        <v>390</v>
      </c>
      <c r="B86" s="69" t="s">
        <v>391</v>
      </c>
      <c r="C86" s="70">
        <v>0</v>
      </c>
      <c r="D86" s="70">
        <v>0.19</v>
      </c>
      <c r="E86" s="70">
        <v>0.19</v>
      </c>
      <c r="F86" s="70">
        <v>0.19</v>
      </c>
      <c r="G86" s="63" t="s">
        <v>367</v>
      </c>
      <c r="H86" s="70">
        <f t="shared" si="7"/>
        <v>0</v>
      </c>
    </row>
    <row r="87" s="2" customFormat="1" ht="20" customHeight="1" spans="1:8">
      <c r="A87" s="116" t="s">
        <v>392</v>
      </c>
      <c r="B87" s="69" t="s">
        <v>393</v>
      </c>
      <c r="C87" s="70">
        <v>0</v>
      </c>
      <c r="D87" s="70">
        <v>0.037</v>
      </c>
      <c r="E87" s="70">
        <v>0</v>
      </c>
      <c r="F87" s="70">
        <v>0</v>
      </c>
      <c r="G87" s="125" t="s">
        <v>232</v>
      </c>
      <c r="H87" s="70">
        <f t="shared" si="7"/>
        <v>0.037</v>
      </c>
    </row>
    <row r="88" s="2" customFormat="1" ht="20" customHeight="1" spans="1:8">
      <c r="A88" s="116" t="s">
        <v>394</v>
      </c>
      <c r="B88" s="69" t="s">
        <v>395</v>
      </c>
      <c r="C88" s="70">
        <v>1.8035</v>
      </c>
      <c r="D88" s="70">
        <v>0.842</v>
      </c>
      <c r="E88" s="70">
        <v>2.5185</v>
      </c>
      <c r="F88" s="70">
        <v>0.0585</v>
      </c>
      <c r="G88" s="72" t="s">
        <v>438</v>
      </c>
      <c r="H88" s="70">
        <f t="shared" si="7"/>
        <v>0.127</v>
      </c>
    </row>
    <row r="89" s="2" customFormat="1" ht="20" customHeight="1" spans="1:8">
      <c r="A89" s="120"/>
      <c r="B89" s="69"/>
      <c r="C89" s="70"/>
      <c r="D89" s="70"/>
      <c r="E89" s="70"/>
      <c r="F89" s="70">
        <v>1.83</v>
      </c>
      <c r="G89" s="72" t="s">
        <v>327</v>
      </c>
      <c r="H89" s="70"/>
    </row>
    <row r="90" s="2" customFormat="1" ht="20" customHeight="1" spans="1:8">
      <c r="A90" s="120"/>
      <c r="B90" s="69"/>
      <c r="C90" s="70"/>
      <c r="D90" s="70"/>
      <c r="E90" s="70"/>
      <c r="F90" s="70">
        <v>0.63</v>
      </c>
      <c r="G90" s="125" t="s">
        <v>242</v>
      </c>
      <c r="H90" s="70"/>
    </row>
    <row r="91" s="2" customFormat="1" ht="20" customHeight="1" spans="1:8">
      <c r="A91" s="116" t="s">
        <v>396</v>
      </c>
      <c r="B91" s="69" t="s">
        <v>397</v>
      </c>
      <c r="C91" s="70">
        <v>0</v>
      </c>
      <c r="D91" s="70">
        <v>50.0585</v>
      </c>
      <c r="E91" s="70">
        <v>50.0585</v>
      </c>
      <c r="F91" s="70">
        <v>50.0585</v>
      </c>
      <c r="G91" s="63" t="s">
        <v>367</v>
      </c>
      <c r="H91" s="70">
        <f t="shared" ref="H91:H97" si="8">C91+D91-E91</f>
        <v>0</v>
      </c>
    </row>
    <row r="92" s="2" customFormat="1" ht="20" customHeight="1" spans="1:8">
      <c r="A92" s="116" t="s">
        <v>820</v>
      </c>
      <c r="B92" s="69" t="s">
        <v>399</v>
      </c>
      <c r="C92" s="70">
        <v>0</v>
      </c>
      <c r="D92" s="70">
        <v>0</v>
      </c>
      <c r="E92" s="70">
        <v>0</v>
      </c>
      <c r="F92" s="70">
        <v>0</v>
      </c>
      <c r="G92" s="63"/>
      <c r="H92" s="70">
        <f t="shared" si="8"/>
        <v>0</v>
      </c>
    </row>
    <row r="93" s="2" customFormat="1" ht="20" customHeight="1" spans="1:8">
      <c r="A93" s="116" t="s">
        <v>821</v>
      </c>
      <c r="B93" s="69" t="s">
        <v>401</v>
      </c>
      <c r="C93" s="70">
        <v>0</v>
      </c>
      <c r="D93" s="70">
        <v>0</v>
      </c>
      <c r="E93" s="70">
        <v>0</v>
      </c>
      <c r="F93" s="70">
        <v>0</v>
      </c>
      <c r="G93" s="63"/>
      <c r="H93" s="70">
        <f t="shared" si="8"/>
        <v>0</v>
      </c>
    </row>
    <row r="94" s="2" customFormat="1" ht="20" customHeight="1" spans="1:8">
      <c r="A94" s="116" t="s">
        <v>822</v>
      </c>
      <c r="B94" s="69" t="s">
        <v>403</v>
      </c>
      <c r="C94" s="70">
        <v>22.564</v>
      </c>
      <c r="D94" s="70">
        <v>25.95</v>
      </c>
      <c r="E94" s="70">
        <v>44.56</v>
      </c>
      <c r="F94" s="70">
        <v>44.56</v>
      </c>
      <c r="G94" s="119" t="s">
        <v>374</v>
      </c>
      <c r="H94" s="70">
        <f t="shared" si="8"/>
        <v>3.95399999999999</v>
      </c>
    </row>
    <row r="95" s="2" customFormat="1" ht="20" customHeight="1" spans="1:8">
      <c r="A95" s="116" t="s">
        <v>823</v>
      </c>
      <c r="B95" s="69" t="s">
        <v>405</v>
      </c>
      <c r="C95" s="70">
        <v>0</v>
      </c>
      <c r="D95" s="70">
        <v>0</v>
      </c>
      <c r="E95" s="70">
        <v>0</v>
      </c>
      <c r="F95" s="70">
        <v>0</v>
      </c>
      <c r="G95" s="63"/>
      <c r="H95" s="70">
        <f t="shared" si="8"/>
        <v>0</v>
      </c>
    </row>
    <row r="96" s="2" customFormat="1" ht="20" customHeight="1" spans="1:8">
      <c r="A96" s="116" t="s">
        <v>406</v>
      </c>
      <c r="B96" s="69" t="s">
        <v>407</v>
      </c>
      <c r="C96" s="70">
        <v>0</v>
      </c>
      <c r="D96" s="70">
        <v>31.196</v>
      </c>
      <c r="E96" s="70">
        <v>31.196</v>
      </c>
      <c r="F96" s="70">
        <v>31.196</v>
      </c>
      <c r="G96" s="63" t="s">
        <v>367</v>
      </c>
      <c r="H96" s="70">
        <f t="shared" si="8"/>
        <v>0</v>
      </c>
    </row>
    <row r="97" s="2" customFormat="1" ht="20" customHeight="1" spans="1:8">
      <c r="A97" s="116" t="s">
        <v>824</v>
      </c>
      <c r="B97" s="69" t="s">
        <v>409</v>
      </c>
      <c r="C97" s="70">
        <v>3.94</v>
      </c>
      <c r="D97" s="70">
        <v>6.5465</v>
      </c>
      <c r="E97" s="70">
        <v>10.4</v>
      </c>
      <c r="F97" s="70">
        <v>4.17</v>
      </c>
      <c r="G97" s="125" t="s">
        <v>274</v>
      </c>
      <c r="H97" s="70">
        <f t="shared" si="8"/>
        <v>0.0864999999999991</v>
      </c>
    </row>
    <row r="98" s="2" customFormat="1" ht="20" customHeight="1" spans="1:8">
      <c r="A98" s="120"/>
      <c r="B98" s="69"/>
      <c r="C98" s="70"/>
      <c r="D98" s="70"/>
      <c r="E98" s="70"/>
      <c r="F98" s="70">
        <v>6.23</v>
      </c>
      <c r="G98" s="119" t="s">
        <v>242</v>
      </c>
      <c r="H98" s="70"/>
    </row>
    <row r="99" s="2" customFormat="1" ht="20" customHeight="1" spans="1:8">
      <c r="A99" s="116" t="s">
        <v>410</v>
      </c>
      <c r="B99" s="69" t="s">
        <v>411</v>
      </c>
      <c r="C99" s="70">
        <v>2.5925</v>
      </c>
      <c r="D99" s="70">
        <v>4.303</v>
      </c>
      <c r="E99" s="70">
        <v>6.602</v>
      </c>
      <c r="F99" s="70">
        <v>0.002</v>
      </c>
      <c r="G99" s="72" t="s">
        <v>438</v>
      </c>
      <c r="H99" s="70">
        <f t="shared" ref="H99:H104" si="9">C99+D99-E99</f>
        <v>0.2935</v>
      </c>
    </row>
    <row r="100" s="2" customFormat="1" ht="20" customHeight="1" spans="1:8">
      <c r="A100" s="120"/>
      <c r="B100" s="69"/>
      <c r="C100" s="70"/>
      <c r="D100" s="70"/>
      <c r="E100" s="70"/>
      <c r="F100" s="70">
        <v>2.57</v>
      </c>
      <c r="G100" s="72" t="s">
        <v>274</v>
      </c>
      <c r="H100" s="70"/>
    </row>
    <row r="101" s="2" customFormat="1" ht="20" customHeight="1" spans="1:8">
      <c r="A101" s="120"/>
      <c r="B101" s="69"/>
      <c r="C101" s="70"/>
      <c r="D101" s="70"/>
      <c r="E101" s="70"/>
      <c r="F101" s="70">
        <v>4.03</v>
      </c>
      <c r="G101" s="119" t="s">
        <v>242</v>
      </c>
      <c r="H101" s="70"/>
    </row>
    <row r="102" s="2" customFormat="1" ht="20" customHeight="1" spans="1:8">
      <c r="A102" s="116" t="s">
        <v>412</v>
      </c>
      <c r="B102" s="69" t="s">
        <v>413</v>
      </c>
      <c r="C102" s="70">
        <v>3.988</v>
      </c>
      <c r="D102" s="70">
        <v>6.163</v>
      </c>
      <c r="E102" s="70">
        <v>10.06</v>
      </c>
      <c r="F102" s="70">
        <v>4.01</v>
      </c>
      <c r="G102" s="119" t="s">
        <v>274</v>
      </c>
      <c r="H102" s="70">
        <f t="shared" si="9"/>
        <v>0.0909999999999993</v>
      </c>
    </row>
    <row r="103" s="2" customFormat="1" ht="20" customHeight="1" spans="1:8">
      <c r="A103" s="120"/>
      <c r="B103" s="69"/>
      <c r="C103" s="70"/>
      <c r="D103" s="70"/>
      <c r="E103" s="70"/>
      <c r="F103" s="70">
        <v>6.05</v>
      </c>
      <c r="G103" s="119" t="s">
        <v>242</v>
      </c>
      <c r="H103" s="70"/>
    </row>
    <row r="104" s="2" customFormat="1" ht="20" customHeight="1" spans="1:8">
      <c r="A104" s="116" t="s">
        <v>825</v>
      </c>
      <c r="B104" s="69" t="s">
        <v>409</v>
      </c>
      <c r="C104" s="70">
        <v>1.4875</v>
      </c>
      <c r="D104" s="70">
        <v>1.9705</v>
      </c>
      <c r="E104" s="70">
        <v>3.447</v>
      </c>
      <c r="F104" s="70">
        <v>0.027</v>
      </c>
      <c r="G104" s="72" t="s">
        <v>438</v>
      </c>
      <c r="H104" s="70">
        <f t="shared" si="9"/>
        <v>0.0110000000000001</v>
      </c>
    </row>
    <row r="105" s="2" customFormat="1" ht="20" customHeight="1" spans="1:8">
      <c r="A105" s="120"/>
      <c r="B105" s="69"/>
      <c r="C105" s="70"/>
      <c r="D105" s="70"/>
      <c r="E105" s="70"/>
      <c r="F105" s="70">
        <v>1.66</v>
      </c>
      <c r="G105" s="72" t="s">
        <v>274</v>
      </c>
      <c r="H105" s="70"/>
    </row>
    <row r="106" s="2" customFormat="1" ht="20" customHeight="1" spans="1:8">
      <c r="A106" s="120"/>
      <c r="B106" s="69"/>
      <c r="C106" s="70"/>
      <c r="D106" s="70"/>
      <c r="E106" s="70"/>
      <c r="F106" s="70">
        <v>1.76</v>
      </c>
      <c r="G106" s="119" t="s">
        <v>242</v>
      </c>
      <c r="H106" s="70"/>
    </row>
    <row r="107" s="2" customFormat="1" ht="20" customHeight="1" spans="1:8">
      <c r="A107" s="116" t="s">
        <v>415</v>
      </c>
      <c r="B107" s="69" t="s">
        <v>411</v>
      </c>
      <c r="C107" s="70">
        <v>0</v>
      </c>
      <c r="D107" s="70">
        <v>0</v>
      </c>
      <c r="E107" s="70">
        <v>0</v>
      </c>
      <c r="F107" s="70">
        <v>0</v>
      </c>
      <c r="G107" s="63"/>
      <c r="H107" s="70">
        <f t="shared" ref="H107:H114" si="10">C107+D107-E107</f>
        <v>0</v>
      </c>
    </row>
    <row r="108" s="2" customFormat="1" ht="20" customHeight="1" spans="1:8">
      <c r="A108" s="116" t="s">
        <v>416</v>
      </c>
      <c r="B108" s="69" t="s">
        <v>417</v>
      </c>
      <c r="C108" s="70">
        <v>0</v>
      </c>
      <c r="D108" s="70">
        <v>0</v>
      </c>
      <c r="E108" s="70">
        <v>0</v>
      </c>
      <c r="F108" s="70">
        <v>0</v>
      </c>
      <c r="G108" s="63"/>
      <c r="H108" s="70">
        <f t="shared" si="10"/>
        <v>0</v>
      </c>
    </row>
    <row r="109" s="2" customFormat="1" ht="20" customHeight="1" spans="1:8">
      <c r="A109" s="116" t="s">
        <v>418</v>
      </c>
      <c r="B109" s="69" t="s">
        <v>419</v>
      </c>
      <c r="C109" s="70">
        <v>6.9275</v>
      </c>
      <c r="D109" s="70">
        <v>4.009</v>
      </c>
      <c r="E109" s="70">
        <v>9.98</v>
      </c>
      <c r="F109" s="70">
        <v>9.98</v>
      </c>
      <c r="G109" s="119" t="s">
        <v>274</v>
      </c>
      <c r="H109" s="70">
        <f t="shared" si="10"/>
        <v>0.9565</v>
      </c>
    </row>
    <row r="110" s="2" customFormat="1" ht="20" customHeight="1" spans="1:8">
      <c r="A110" s="116" t="s">
        <v>428</v>
      </c>
      <c r="B110" s="69" t="s">
        <v>429</v>
      </c>
      <c r="C110" s="70">
        <v>3.856</v>
      </c>
      <c r="D110" s="70">
        <v>2.769</v>
      </c>
      <c r="E110" s="70">
        <v>6.1405</v>
      </c>
      <c r="F110" s="70">
        <v>6.1405</v>
      </c>
      <c r="G110" s="125" t="s">
        <v>705</v>
      </c>
      <c r="H110" s="70">
        <f t="shared" si="10"/>
        <v>0.4845</v>
      </c>
    </row>
    <row r="111" s="2" customFormat="1" ht="20" customHeight="1" spans="1:8">
      <c r="A111" s="116" t="s">
        <v>430</v>
      </c>
      <c r="B111" s="69" t="s">
        <v>431</v>
      </c>
      <c r="C111" s="70">
        <v>4.8725</v>
      </c>
      <c r="D111" s="70">
        <v>5.882</v>
      </c>
      <c r="E111" s="70">
        <v>9.14</v>
      </c>
      <c r="F111" s="70">
        <v>9.14</v>
      </c>
      <c r="G111" s="119" t="s">
        <v>852</v>
      </c>
      <c r="H111" s="70">
        <f t="shared" si="10"/>
        <v>1.6145</v>
      </c>
    </row>
    <row r="112" s="2" customFormat="1" ht="20" customHeight="1" spans="1:8">
      <c r="A112" s="116" t="s">
        <v>433</v>
      </c>
      <c r="B112" s="69" t="s">
        <v>434</v>
      </c>
      <c r="C112" s="70">
        <v>0</v>
      </c>
      <c r="D112" s="118">
        <v>58.68</v>
      </c>
      <c r="E112" s="118">
        <v>58.68</v>
      </c>
      <c r="F112" s="118">
        <v>58.68</v>
      </c>
      <c r="G112" s="63" t="s">
        <v>435</v>
      </c>
      <c r="H112" s="70">
        <f t="shared" si="10"/>
        <v>0</v>
      </c>
    </row>
    <row r="113" s="2" customFormat="1" ht="20" customHeight="1" spans="1:8">
      <c r="A113" s="116" t="s">
        <v>436</v>
      </c>
      <c r="B113" s="69" t="s">
        <v>437</v>
      </c>
      <c r="C113" s="70">
        <v>0.382</v>
      </c>
      <c r="D113" s="70">
        <v>0.758</v>
      </c>
      <c r="E113" s="70">
        <v>1.14</v>
      </c>
      <c r="F113" s="70">
        <v>1.14</v>
      </c>
      <c r="G113" s="119" t="s">
        <v>853</v>
      </c>
      <c r="H113" s="70">
        <f t="shared" si="10"/>
        <v>0</v>
      </c>
    </row>
    <row r="114" s="2" customFormat="1" ht="20" customHeight="1" spans="1:8">
      <c r="A114" s="116" t="s">
        <v>440</v>
      </c>
      <c r="B114" s="69" t="s">
        <v>441</v>
      </c>
      <c r="C114" s="70">
        <v>0.285</v>
      </c>
      <c r="D114" s="70">
        <v>0.511</v>
      </c>
      <c r="E114" s="70">
        <v>0.796</v>
      </c>
      <c r="F114" s="70">
        <v>0.006</v>
      </c>
      <c r="G114" s="72" t="s">
        <v>438</v>
      </c>
      <c r="H114" s="70">
        <f t="shared" si="10"/>
        <v>0</v>
      </c>
    </row>
    <row r="115" s="2" customFormat="1" ht="20" customHeight="1" spans="1:8">
      <c r="A115" s="120"/>
      <c r="B115" s="69"/>
      <c r="C115" s="70"/>
      <c r="D115" s="70"/>
      <c r="E115" s="70"/>
      <c r="F115" s="70">
        <v>0.79</v>
      </c>
      <c r="G115" s="119" t="s">
        <v>853</v>
      </c>
      <c r="H115" s="70"/>
    </row>
    <row r="116" s="2" customFormat="1" ht="20" customHeight="1" spans="1:8">
      <c r="A116" s="116" t="s">
        <v>442</v>
      </c>
      <c r="B116" s="69" t="s">
        <v>443</v>
      </c>
      <c r="C116" s="70">
        <v>0.087</v>
      </c>
      <c r="D116" s="70">
        <v>0.629</v>
      </c>
      <c r="E116" s="70">
        <v>0</v>
      </c>
      <c r="F116" s="70">
        <v>0</v>
      </c>
      <c r="G116" s="122" t="s">
        <v>232</v>
      </c>
      <c r="H116" s="70">
        <f t="shared" ref="H116:H118" si="11">C116+D116-E116</f>
        <v>0.716</v>
      </c>
    </row>
    <row r="117" s="2" customFormat="1" ht="20" customHeight="1" spans="1:8">
      <c r="A117" s="116" t="s">
        <v>444</v>
      </c>
      <c r="B117" s="69" t="s">
        <v>445</v>
      </c>
      <c r="C117" s="70">
        <v>8.78699999999997</v>
      </c>
      <c r="D117" s="70">
        <v>88.6705</v>
      </c>
      <c r="E117" s="70">
        <v>86</v>
      </c>
      <c r="F117" s="70">
        <v>86</v>
      </c>
      <c r="G117" s="122" t="s">
        <v>446</v>
      </c>
      <c r="H117" s="70">
        <f t="shared" si="11"/>
        <v>11.4575</v>
      </c>
    </row>
    <row r="118" s="2" customFormat="1" ht="20" customHeight="1" spans="1:8">
      <c r="A118" s="116" t="s">
        <v>447</v>
      </c>
      <c r="B118" s="69" t="s">
        <v>448</v>
      </c>
      <c r="C118" s="70">
        <v>8.65399999999997</v>
      </c>
      <c r="D118" s="70">
        <v>177.9775</v>
      </c>
      <c r="E118" s="70">
        <v>186.6315</v>
      </c>
      <c r="F118" s="70">
        <v>0.0015</v>
      </c>
      <c r="G118" s="72" t="s">
        <v>438</v>
      </c>
      <c r="H118" s="70">
        <f t="shared" si="11"/>
        <v>0</v>
      </c>
    </row>
    <row r="119" s="2" customFormat="1" ht="20" customHeight="1" spans="1:8">
      <c r="A119" s="120"/>
      <c r="B119" s="69"/>
      <c r="C119" s="70"/>
      <c r="D119" s="70"/>
      <c r="E119" s="70"/>
      <c r="F119" s="70">
        <v>186.63</v>
      </c>
      <c r="G119" s="119" t="s">
        <v>853</v>
      </c>
      <c r="H119" s="70"/>
    </row>
    <row r="120" s="2" customFormat="1" ht="20" customHeight="1" spans="1:8">
      <c r="A120" s="116" t="s">
        <v>450</v>
      </c>
      <c r="B120" s="69" t="s">
        <v>451</v>
      </c>
      <c r="C120" s="70">
        <v>14.703</v>
      </c>
      <c r="D120" s="70">
        <v>19.599</v>
      </c>
      <c r="E120" s="70">
        <v>26.86</v>
      </c>
      <c r="F120" s="70">
        <v>26.86</v>
      </c>
      <c r="G120" s="119" t="s">
        <v>593</v>
      </c>
      <c r="H120" s="70">
        <f t="shared" ref="H120:H126" si="12">C120+D120-E120</f>
        <v>7.442</v>
      </c>
    </row>
    <row r="121" s="2" customFormat="1" ht="20" customHeight="1" spans="1:8">
      <c r="A121" s="121" t="s">
        <v>453</v>
      </c>
      <c r="B121" s="117" t="s">
        <v>454</v>
      </c>
      <c r="C121" s="70">
        <v>0</v>
      </c>
      <c r="D121" s="70">
        <v>0</v>
      </c>
      <c r="E121" s="70">
        <v>0</v>
      </c>
      <c r="F121" s="70">
        <v>0</v>
      </c>
      <c r="G121" s="63"/>
      <c r="H121" s="70">
        <f t="shared" si="12"/>
        <v>0</v>
      </c>
    </row>
    <row r="122" s="2" customFormat="1" ht="20" customHeight="1" spans="1:8">
      <c r="A122" s="116" t="s">
        <v>455</v>
      </c>
      <c r="B122" s="117" t="s">
        <v>456</v>
      </c>
      <c r="C122" s="118">
        <v>10.1715</v>
      </c>
      <c r="D122" s="118">
        <v>51.664</v>
      </c>
      <c r="E122" s="118">
        <v>55.34</v>
      </c>
      <c r="F122" s="118">
        <v>55.34</v>
      </c>
      <c r="G122" s="122" t="s">
        <v>853</v>
      </c>
      <c r="H122" s="70">
        <f t="shared" si="12"/>
        <v>6.4955</v>
      </c>
    </row>
    <row r="123" s="2" customFormat="1" ht="20" customHeight="1" spans="1:8">
      <c r="A123" s="121" t="s">
        <v>457</v>
      </c>
      <c r="B123" s="117" t="s">
        <v>458</v>
      </c>
      <c r="C123" s="118">
        <v>1.844</v>
      </c>
      <c r="D123" s="118">
        <v>6.878</v>
      </c>
      <c r="E123" s="118">
        <v>7.28</v>
      </c>
      <c r="F123" s="118">
        <v>7.28</v>
      </c>
      <c r="G123" s="122" t="s">
        <v>853</v>
      </c>
      <c r="H123" s="70">
        <f t="shared" si="12"/>
        <v>1.442</v>
      </c>
    </row>
    <row r="124" s="2" customFormat="1" ht="20" customHeight="1" spans="1:8">
      <c r="A124" s="116" t="s">
        <v>459</v>
      </c>
      <c r="B124" s="117" t="s">
        <v>460</v>
      </c>
      <c r="C124" s="118">
        <v>0.8345</v>
      </c>
      <c r="D124" s="118">
        <v>1.449</v>
      </c>
      <c r="E124" s="118">
        <v>1.26</v>
      </c>
      <c r="F124" s="118">
        <v>1.26</v>
      </c>
      <c r="G124" s="122" t="s">
        <v>853</v>
      </c>
      <c r="H124" s="70">
        <f t="shared" si="12"/>
        <v>1.0235</v>
      </c>
    </row>
    <row r="125" s="2" customFormat="1" ht="20" customHeight="1" spans="1:8">
      <c r="A125" s="116" t="s">
        <v>461</v>
      </c>
      <c r="B125" s="117" t="s">
        <v>462</v>
      </c>
      <c r="C125" s="118">
        <v>2.8115</v>
      </c>
      <c r="D125" s="70">
        <v>9.494</v>
      </c>
      <c r="E125" s="70">
        <v>7.45</v>
      </c>
      <c r="F125" s="118">
        <v>7.45</v>
      </c>
      <c r="G125" s="122" t="s">
        <v>742</v>
      </c>
      <c r="H125" s="70">
        <f t="shared" si="12"/>
        <v>4.8555</v>
      </c>
    </row>
    <row r="126" s="2" customFormat="1" ht="20" customHeight="1" spans="1:8">
      <c r="A126" s="116" t="s">
        <v>463</v>
      </c>
      <c r="B126" s="117" t="s">
        <v>464</v>
      </c>
      <c r="C126" s="118">
        <v>0.1205</v>
      </c>
      <c r="D126" s="118">
        <v>0.042</v>
      </c>
      <c r="E126" s="118">
        <v>0.1625</v>
      </c>
      <c r="F126" s="118">
        <v>0.0025</v>
      </c>
      <c r="G126" s="72" t="s">
        <v>438</v>
      </c>
      <c r="H126" s="70">
        <f t="shared" si="12"/>
        <v>0</v>
      </c>
    </row>
    <row r="127" s="2" customFormat="1" ht="20" customHeight="1" spans="1:8">
      <c r="A127" s="120"/>
      <c r="B127" s="117"/>
      <c r="C127" s="118"/>
      <c r="D127" s="118"/>
      <c r="E127" s="118"/>
      <c r="F127" s="70">
        <v>0.16</v>
      </c>
      <c r="G127" s="122" t="s">
        <v>742</v>
      </c>
      <c r="H127" s="70"/>
    </row>
    <row r="128" s="2" customFormat="1" ht="20" customHeight="1" spans="1:8">
      <c r="A128" s="116" t="s">
        <v>465</v>
      </c>
      <c r="B128" s="117" t="s">
        <v>466</v>
      </c>
      <c r="C128" s="118">
        <v>29.6585000000001</v>
      </c>
      <c r="D128" s="118">
        <v>459.5255</v>
      </c>
      <c r="E128" s="118">
        <v>472.35</v>
      </c>
      <c r="F128" s="70">
        <v>198.94</v>
      </c>
      <c r="G128" s="122" t="s">
        <v>854</v>
      </c>
      <c r="H128" s="70">
        <f>C128+D128-E128</f>
        <v>16.8340000000001</v>
      </c>
    </row>
    <row r="129" s="2" customFormat="1" ht="20" customHeight="1" spans="1:8">
      <c r="A129" s="120"/>
      <c r="B129" s="117"/>
      <c r="C129" s="118"/>
      <c r="D129" s="118"/>
      <c r="E129" s="118"/>
      <c r="F129" s="70">
        <v>204.55</v>
      </c>
      <c r="G129" s="122" t="s">
        <v>389</v>
      </c>
      <c r="H129" s="70"/>
    </row>
    <row r="130" s="2" customFormat="1" ht="20" customHeight="1" spans="1:11">
      <c r="A130" s="120"/>
      <c r="B130" s="117"/>
      <c r="C130" s="118"/>
      <c r="D130" s="118"/>
      <c r="E130" s="118"/>
      <c r="F130" s="70">
        <v>35.77</v>
      </c>
      <c r="G130" s="122" t="s">
        <v>327</v>
      </c>
      <c r="H130" s="70"/>
      <c r="K130" s="130">
        <v>1803.298</v>
      </c>
    </row>
    <row r="131" s="2" customFormat="1" ht="20" customHeight="1" spans="1:11">
      <c r="A131" s="120"/>
      <c r="B131" s="117"/>
      <c r="C131" s="118"/>
      <c r="D131" s="118"/>
      <c r="E131" s="118"/>
      <c r="F131" s="70">
        <v>33.09</v>
      </c>
      <c r="G131" s="122" t="s">
        <v>468</v>
      </c>
      <c r="H131" s="70"/>
      <c r="K131" s="130">
        <v>1803.2965</v>
      </c>
    </row>
    <row r="132" s="2" customFormat="1" ht="20" customHeight="1" spans="1:11">
      <c r="A132" s="68" t="s">
        <v>469</v>
      </c>
      <c r="B132" s="69" t="s">
        <v>470</v>
      </c>
      <c r="C132" s="70">
        <v>24.2675</v>
      </c>
      <c r="D132" s="70">
        <v>144.477</v>
      </c>
      <c r="E132" s="70">
        <v>164.24</v>
      </c>
      <c r="F132" s="70">
        <v>91.67</v>
      </c>
      <c r="G132" s="122" t="s">
        <v>854</v>
      </c>
      <c r="H132" s="70">
        <f t="shared" ref="H132:H139" si="13">C132+D132-E132</f>
        <v>4.50450000000001</v>
      </c>
      <c r="K132" s="2">
        <f>K130-K131</f>
        <v>0.00150000000007822</v>
      </c>
    </row>
    <row r="133" s="2" customFormat="1" ht="20" customHeight="1" spans="1:11">
      <c r="A133" s="127"/>
      <c r="B133" s="69"/>
      <c r="C133" s="70"/>
      <c r="D133" s="70"/>
      <c r="E133" s="70"/>
      <c r="F133" s="70">
        <v>72.57</v>
      </c>
      <c r="G133" s="122" t="s">
        <v>389</v>
      </c>
      <c r="H133" s="70"/>
      <c r="K133" s="2">
        <v>321.8605</v>
      </c>
    </row>
    <row r="134" s="2" customFormat="1" ht="20" customHeight="1" spans="1:8">
      <c r="A134" s="116" t="s">
        <v>471</v>
      </c>
      <c r="B134" s="69" t="s">
        <v>472</v>
      </c>
      <c r="C134" s="70">
        <v>0</v>
      </c>
      <c r="D134" s="70">
        <v>0</v>
      </c>
      <c r="E134" s="70">
        <v>0</v>
      </c>
      <c r="F134" s="70">
        <v>0</v>
      </c>
      <c r="G134" s="63"/>
      <c r="H134" s="70">
        <f t="shared" si="13"/>
        <v>0</v>
      </c>
    </row>
    <row r="135" s="2" customFormat="1" ht="20" customHeight="1" spans="1:8">
      <c r="A135" s="116" t="s">
        <v>473</v>
      </c>
      <c r="B135" s="69" t="s">
        <v>474</v>
      </c>
      <c r="C135" s="70">
        <v>2.175</v>
      </c>
      <c r="D135" s="70">
        <v>7.5975</v>
      </c>
      <c r="E135" s="70">
        <v>0</v>
      </c>
      <c r="F135" s="70">
        <v>0</v>
      </c>
      <c r="G135" s="122" t="s">
        <v>232</v>
      </c>
      <c r="H135" s="70">
        <f t="shared" si="13"/>
        <v>9.7725</v>
      </c>
    </row>
    <row r="136" s="2" customFormat="1" ht="20" customHeight="1" spans="1:8">
      <c r="A136" s="116" t="s">
        <v>475</v>
      </c>
      <c r="B136" s="69" t="s">
        <v>476</v>
      </c>
      <c r="C136" s="70">
        <v>0</v>
      </c>
      <c r="D136" s="70">
        <v>0</v>
      </c>
      <c r="E136" s="70">
        <v>0</v>
      </c>
      <c r="F136" s="70">
        <v>0</v>
      </c>
      <c r="G136" s="63"/>
      <c r="H136" s="70">
        <f t="shared" si="13"/>
        <v>0</v>
      </c>
    </row>
    <row r="137" s="2" customFormat="1" ht="20" customHeight="1" spans="1:8">
      <c r="A137" s="116" t="s">
        <v>477</v>
      </c>
      <c r="B137" s="69" t="s">
        <v>478</v>
      </c>
      <c r="C137" s="70">
        <v>18.3565</v>
      </c>
      <c r="D137" s="70">
        <v>30.613</v>
      </c>
      <c r="E137" s="70">
        <v>41.91</v>
      </c>
      <c r="F137" s="70">
        <v>41.91</v>
      </c>
      <c r="G137" s="122" t="s">
        <v>742</v>
      </c>
      <c r="H137" s="70">
        <f t="shared" si="13"/>
        <v>7.0595</v>
      </c>
    </row>
    <row r="138" s="2" customFormat="1" ht="20" customHeight="1" spans="1:8">
      <c r="A138" s="116" t="s">
        <v>480</v>
      </c>
      <c r="B138" s="69" t="s">
        <v>481</v>
      </c>
      <c r="C138" s="70">
        <v>0</v>
      </c>
      <c r="D138" s="70">
        <v>0</v>
      </c>
      <c r="E138" s="70">
        <v>0</v>
      </c>
      <c r="F138" s="70">
        <v>0</v>
      </c>
      <c r="G138" s="63"/>
      <c r="H138" s="70">
        <f t="shared" si="13"/>
        <v>0</v>
      </c>
    </row>
    <row r="139" s="2" customFormat="1" ht="20" customHeight="1" spans="1:11">
      <c r="A139" s="72" t="s">
        <v>826</v>
      </c>
      <c r="B139" s="69" t="s">
        <v>483</v>
      </c>
      <c r="C139" s="70">
        <v>13.5055</v>
      </c>
      <c r="D139" s="70">
        <v>54.8245</v>
      </c>
      <c r="E139" s="70">
        <v>60.2105</v>
      </c>
      <c r="F139" s="70">
        <v>0.0005</v>
      </c>
      <c r="G139" s="72" t="s">
        <v>438</v>
      </c>
      <c r="H139" s="70">
        <f t="shared" si="13"/>
        <v>8.1195</v>
      </c>
      <c r="K139" s="2">
        <v>321.861</v>
      </c>
    </row>
    <row r="140" s="2" customFormat="1" ht="20" customHeight="1" spans="1:11">
      <c r="A140" s="128"/>
      <c r="B140" s="69"/>
      <c r="C140" s="70"/>
      <c r="D140" s="70"/>
      <c r="E140" s="70"/>
      <c r="F140" s="70">
        <v>28.38</v>
      </c>
      <c r="G140" s="72" t="s">
        <v>274</v>
      </c>
      <c r="H140" s="70"/>
      <c r="K140" s="131">
        <f>K139-K133</f>
        <v>0.000499999999988177</v>
      </c>
    </row>
    <row r="141" s="2" customFormat="1" ht="20" customHeight="1" spans="1:11">
      <c r="A141" s="128"/>
      <c r="B141" s="69"/>
      <c r="C141" s="70"/>
      <c r="D141" s="70"/>
      <c r="E141" s="70"/>
      <c r="F141" s="70">
        <v>13.27</v>
      </c>
      <c r="G141" s="122" t="s">
        <v>742</v>
      </c>
      <c r="H141" s="70"/>
      <c r="K141" s="2">
        <v>88.4395</v>
      </c>
    </row>
    <row r="142" s="2" customFormat="1" ht="20" customHeight="1" spans="1:11">
      <c r="A142" s="128"/>
      <c r="B142" s="69"/>
      <c r="C142" s="70"/>
      <c r="D142" s="70"/>
      <c r="E142" s="70"/>
      <c r="F142" s="70">
        <v>18.56</v>
      </c>
      <c r="G142" s="122" t="s">
        <v>327</v>
      </c>
      <c r="H142" s="70"/>
      <c r="K142" s="2">
        <v>88.44</v>
      </c>
    </row>
    <row r="143" s="2" customFormat="1" ht="20" customHeight="1" spans="1:11">
      <c r="A143" s="72" t="s">
        <v>827</v>
      </c>
      <c r="B143" s="69" t="s">
        <v>485</v>
      </c>
      <c r="C143" s="70">
        <v>8.2665</v>
      </c>
      <c r="D143" s="70">
        <v>32.2835</v>
      </c>
      <c r="E143" s="70">
        <v>35.14</v>
      </c>
      <c r="F143" s="70">
        <v>7.78</v>
      </c>
      <c r="G143" s="122" t="s">
        <v>742</v>
      </c>
      <c r="H143" s="70">
        <f t="shared" ref="H143:H148" si="14">C143+D143-E143</f>
        <v>5.41</v>
      </c>
      <c r="K143" s="131">
        <f>K142-K141</f>
        <v>0.000500000000002387</v>
      </c>
    </row>
    <row r="144" s="2" customFormat="1" ht="20" customHeight="1" spans="1:11">
      <c r="A144" s="128"/>
      <c r="B144" s="69"/>
      <c r="C144" s="70"/>
      <c r="D144" s="70"/>
      <c r="E144" s="70"/>
      <c r="F144" s="70">
        <v>12.34</v>
      </c>
      <c r="G144" s="122" t="s">
        <v>327</v>
      </c>
      <c r="H144" s="70"/>
      <c r="K144" s="131">
        <v>6.1405</v>
      </c>
    </row>
    <row r="145" s="2" customFormat="1" ht="20" customHeight="1" spans="1:11">
      <c r="A145" s="128"/>
      <c r="B145" s="69"/>
      <c r="C145" s="70"/>
      <c r="D145" s="70"/>
      <c r="E145" s="70"/>
      <c r="F145" s="70">
        <v>15.02</v>
      </c>
      <c r="G145" s="122" t="s">
        <v>242</v>
      </c>
      <c r="H145" s="70"/>
      <c r="K145" s="2">
        <v>6.141</v>
      </c>
    </row>
    <row r="146" s="2" customFormat="1" ht="20" customHeight="1" spans="1:11">
      <c r="A146" s="72" t="s">
        <v>828</v>
      </c>
      <c r="B146" s="69" t="s">
        <v>487</v>
      </c>
      <c r="C146" s="70">
        <v>4.88</v>
      </c>
      <c r="D146" s="70">
        <v>56.1105</v>
      </c>
      <c r="E146" s="70">
        <v>48.1</v>
      </c>
      <c r="F146" s="70">
        <v>6.19</v>
      </c>
      <c r="G146" s="122" t="s">
        <v>274</v>
      </c>
      <c r="H146" s="70">
        <f t="shared" si="14"/>
        <v>12.8905</v>
      </c>
      <c r="K146" s="2">
        <f>K145-K144</f>
        <v>0.000499999999999723</v>
      </c>
    </row>
    <row r="147" s="2" customFormat="1" ht="20" customHeight="1" spans="1:8">
      <c r="A147" s="128"/>
      <c r="B147" s="69"/>
      <c r="C147" s="70"/>
      <c r="D147" s="70"/>
      <c r="E147" s="70"/>
      <c r="F147" s="70">
        <v>41.91</v>
      </c>
      <c r="G147" s="122" t="s">
        <v>327</v>
      </c>
      <c r="H147" s="70"/>
    </row>
    <row r="148" s="2" customFormat="1" ht="20" customHeight="1" spans="1:8">
      <c r="A148" s="72" t="s">
        <v>829</v>
      </c>
      <c r="B148" s="69" t="s">
        <v>489</v>
      </c>
      <c r="C148" s="70">
        <v>4.2145</v>
      </c>
      <c r="D148" s="70">
        <v>53.561</v>
      </c>
      <c r="E148" s="70">
        <v>47.9</v>
      </c>
      <c r="F148" s="70">
        <v>28.49</v>
      </c>
      <c r="G148" s="122" t="s">
        <v>327</v>
      </c>
      <c r="H148" s="70">
        <f t="shared" si="14"/>
        <v>9.8755</v>
      </c>
    </row>
    <row r="149" s="2" customFormat="1" ht="20" customHeight="1" spans="1:8">
      <c r="A149" s="128"/>
      <c r="B149" s="69"/>
      <c r="C149" s="70"/>
      <c r="D149" s="70"/>
      <c r="E149" s="70"/>
      <c r="F149" s="70">
        <v>19.41</v>
      </c>
      <c r="G149" s="122" t="s">
        <v>242</v>
      </c>
      <c r="H149" s="70"/>
    </row>
    <row r="150" s="2" customFormat="1" ht="20" customHeight="1" spans="1:8">
      <c r="A150" s="72" t="s">
        <v>490</v>
      </c>
      <c r="B150" s="69" t="s">
        <v>491</v>
      </c>
      <c r="C150" s="70">
        <v>2.1655</v>
      </c>
      <c r="D150" s="70">
        <v>13.03</v>
      </c>
      <c r="E150" s="70">
        <v>12.95</v>
      </c>
      <c r="F150" s="70">
        <v>3.01</v>
      </c>
      <c r="G150" s="122" t="s">
        <v>479</v>
      </c>
      <c r="H150" s="70">
        <f t="shared" ref="H150:H155" si="15">C150+D150-E150</f>
        <v>2.2455</v>
      </c>
    </row>
    <row r="151" s="2" customFormat="1" ht="20" customHeight="1" spans="1:8">
      <c r="A151" s="128"/>
      <c r="B151" s="69"/>
      <c r="C151" s="70"/>
      <c r="D151" s="70"/>
      <c r="E151" s="70"/>
      <c r="F151" s="70">
        <v>9.94</v>
      </c>
      <c r="G151" s="122" t="s">
        <v>327</v>
      </c>
      <c r="H151" s="70"/>
    </row>
    <row r="152" s="2" customFormat="1" ht="20" customHeight="1" spans="1:8">
      <c r="A152" s="72" t="s">
        <v>830</v>
      </c>
      <c r="B152" s="69" t="s">
        <v>493</v>
      </c>
      <c r="C152" s="70">
        <v>9.0965</v>
      </c>
      <c r="D152" s="70">
        <v>64.014</v>
      </c>
      <c r="E152" s="70">
        <v>63.35</v>
      </c>
      <c r="F152" s="70">
        <v>28.88</v>
      </c>
      <c r="G152" s="122" t="s">
        <v>274</v>
      </c>
      <c r="H152" s="70">
        <f t="shared" si="15"/>
        <v>9.7605</v>
      </c>
    </row>
    <row r="153" s="2" customFormat="1" ht="20" customHeight="1" spans="1:8">
      <c r="A153" s="128"/>
      <c r="B153" s="69"/>
      <c r="C153" s="70"/>
      <c r="D153" s="70"/>
      <c r="E153" s="70"/>
      <c r="F153" s="70">
        <v>6.71</v>
      </c>
      <c r="G153" s="122" t="s">
        <v>742</v>
      </c>
      <c r="H153" s="70"/>
    </row>
    <row r="154" s="2" customFormat="1" ht="20" customHeight="1" spans="1:8">
      <c r="A154" s="128"/>
      <c r="B154" s="69"/>
      <c r="C154" s="70"/>
      <c r="D154" s="70"/>
      <c r="E154" s="70"/>
      <c r="F154" s="70">
        <v>27.76</v>
      </c>
      <c r="G154" s="122" t="s">
        <v>327</v>
      </c>
      <c r="H154" s="70"/>
    </row>
    <row r="155" s="2" customFormat="1" ht="20" customHeight="1" spans="1:8">
      <c r="A155" s="72" t="s">
        <v>831</v>
      </c>
      <c r="B155" s="69" t="s">
        <v>495</v>
      </c>
      <c r="C155" s="70">
        <v>0.337999999999994</v>
      </c>
      <c r="D155" s="70">
        <v>42.8645</v>
      </c>
      <c r="E155" s="70">
        <v>36.42</v>
      </c>
      <c r="F155" s="70">
        <v>16.45</v>
      </c>
      <c r="G155" s="122" t="s">
        <v>327</v>
      </c>
      <c r="H155" s="70">
        <f t="shared" si="15"/>
        <v>6.78249999999999</v>
      </c>
    </row>
    <row r="156" s="2" customFormat="1" ht="20" customHeight="1" spans="1:8">
      <c r="A156" s="128"/>
      <c r="B156" s="69"/>
      <c r="C156" s="70"/>
      <c r="D156" s="70"/>
      <c r="E156" s="70"/>
      <c r="F156" s="70">
        <v>19.97</v>
      </c>
      <c r="G156" s="122" t="s">
        <v>242</v>
      </c>
      <c r="H156" s="70"/>
    </row>
    <row r="157" s="2" customFormat="1" ht="20" customHeight="1" spans="1:8">
      <c r="A157" s="72" t="s">
        <v>832</v>
      </c>
      <c r="B157" s="69" t="s">
        <v>497</v>
      </c>
      <c r="C157" s="70">
        <v>4.535</v>
      </c>
      <c r="D157" s="70">
        <v>13.4055</v>
      </c>
      <c r="E157" s="70">
        <v>12.45</v>
      </c>
      <c r="F157" s="70">
        <v>12.45</v>
      </c>
      <c r="G157" s="125" t="s">
        <v>242</v>
      </c>
      <c r="H157" s="70">
        <f t="shared" ref="H157:H163" si="16">C157+D157-E157</f>
        <v>5.4905</v>
      </c>
    </row>
    <row r="158" s="2" customFormat="1" ht="20" customHeight="1" spans="1:8">
      <c r="A158" s="72" t="s">
        <v>833</v>
      </c>
      <c r="B158" s="69" t="s">
        <v>499</v>
      </c>
      <c r="C158" s="70">
        <v>2.661</v>
      </c>
      <c r="D158" s="70">
        <v>6.6505</v>
      </c>
      <c r="E158" s="70">
        <v>5.34</v>
      </c>
      <c r="F158" s="70">
        <v>5.34</v>
      </c>
      <c r="G158" s="122" t="s">
        <v>327</v>
      </c>
      <c r="H158" s="70">
        <f t="shared" si="16"/>
        <v>3.9715</v>
      </c>
    </row>
    <row r="159" s="2" customFormat="1" ht="20" customHeight="1" spans="1:8">
      <c r="A159" s="116" t="s">
        <v>504</v>
      </c>
      <c r="B159" s="69" t="s">
        <v>505</v>
      </c>
      <c r="C159" s="70">
        <v>2.281</v>
      </c>
      <c r="D159" s="70">
        <v>8.652</v>
      </c>
      <c r="E159" s="70">
        <v>10.89</v>
      </c>
      <c r="F159" s="70">
        <v>10.89</v>
      </c>
      <c r="G159" s="122" t="s">
        <v>327</v>
      </c>
      <c r="H159" s="70">
        <f t="shared" si="16"/>
        <v>0.0429999999999993</v>
      </c>
    </row>
    <row r="160" s="2" customFormat="1" ht="20" customHeight="1" spans="1:8">
      <c r="A160" s="121" t="s">
        <v>506</v>
      </c>
      <c r="B160" s="69" t="s">
        <v>507</v>
      </c>
      <c r="C160" s="70">
        <v>1.5195</v>
      </c>
      <c r="D160" s="70">
        <v>1.8805</v>
      </c>
      <c r="E160" s="70">
        <v>3.4</v>
      </c>
      <c r="F160" s="70">
        <v>3.4</v>
      </c>
      <c r="G160" s="122" t="s">
        <v>327</v>
      </c>
      <c r="H160" s="70">
        <f t="shared" si="16"/>
        <v>0</v>
      </c>
    </row>
    <row r="161" s="2" customFormat="1" ht="20" customHeight="1" spans="1:8">
      <c r="A161" s="120" t="s">
        <v>508</v>
      </c>
      <c r="B161" s="69" t="s">
        <v>509</v>
      </c>
      <c r="C161" s="70">
        <v>0</v>
      </c>
      <c r="D161" s="70">
        <v>0.0145</v>
      </c>
      <c r="E161" s="70">
        <v>0.0145</v>
      </c>
      <c r="F161" s="70">
        <v>0.0145</v>
      </c>
      <c r="G161" s="72" t="s">
        <v>516</v>
      </c>
      <c r="H161" s="70">
        <f t="shared" si="16"/>
        <v>0</v>
      </c>
    </row>
    <row r="162" s="2" customFormat="1" ht="20" customHeight="1" spans="1:8">
      <c r="A162" s="116" t="s">
        <v>510</v>
      </c>
      <c r="B162" s="69" t="s">
        <v>511</v>
      </c>
      <c r="C162" s="70">
        <v>0</v>
      </c>
      <c r="D162" s="70">
        <v>0.006</v>
      </c>
      <c r="E162" s="70">
        <v>0.006</v>
      </c>
      <c r="F162" s="70">
        <v>0.006</v>
      </c>
      <c r="G162" s="72" t="s">
        <v>516</v>
      </c>
      <c r="H162" s="70">
        <f t="shared" si="16"/>
        <v>0</v>
      </c>
    </row>
    <row r="163" s="2" customFormat="1" ht="20" customHeight="1" spans="1:8">
      <c r="A163" s="116" t="s">
        <v>512</v>
      </c>
      <c r="B163" s="69" t="s">
        <v>513</v>
      </c>
      <c r="C163" s="70">
        <v>0</v>
      </c>
      <c r="D163" s="70">
        <v>0.012</v>
      </c>
      <c r="E163" s="70">
        <v>0.012</v>
      </c>
      <c r="F163" s="70">
        <v>0.002</v>
      </c>
      <c r="G163" s="122" t="s">
        <v>438</v>
      </c>
      <c r="H163" s="70">
        <f t="shared" si="16"/>
        <v>0</v>
      </c>
    </row>
    <row r="164" s="2" customFormat="1" ht="20" customHeight="1" spans="1:8">
      <c r="A164" s="120"/>
      <c r="B164" s="69"/>
      <c r="C164" s="70"/>
      <c r="D164" s="70"/>
      <c r="E164" s="70"/>
      <c r="F164" s="70">
        <v>0.01</v>
      </c>
      <c r="G164" s="125" t="s">
        <v>516</v>
      </c>
      <c r="H164" s="70"/>
    </row>
    <row r="165" s="2" customFormat="1" ht="20" customHeight="1" spans="1:8">
      <c r="A165" s="116" t="s">
        <v>514</v>
      </c>
      <c r="B165" s="69" t="s">
        <v>515</v>
      </c>
      <c r="C165" s="70">
        <v>6.49499999999999</v>
      </c>
      <c r="D165" s="70">
        <v>17.941</v>
      </c>
      <c r="E165" s="70">
        <v>24.436</v>
      </c>
      <c r="F165" s="70">
        <v>24.436</v>
      </c>
      <c r="G165" s="72" t="s">
        <v>516</v>
      </c>
      <c r="H165" s="70">
        <f t="shared" ref="H165:H186" si="17">C165+D165-E165</f>
        <v>0</v>
      </c>
    </row>
    <row r="166" s="2" customFormat="1" ht="20" customHeight="1" spans="1:8">
      <c r="A166" s="116" t="s">
        <v>517</v>
      </c>
      <c r="B166" s="69" t="s">
        <v>518</v>
      </c>
      <c r="C166" s="70">
        <v>0</v>
      </c>
      <c r="D166" s="70">
        <v>0.1615</v>
      </c>
      <c r="E166" s="70">
        <v>0.1615</v>
      </c>
      <c r="F166" s="70">
        <v>0.1615</v>
      </c>
      <c r="G166" s="72" t="s">
        <v>516</v>
      </c>
      <c r="H166" s="70">
        <f t="shared" si="17"/>
        <v>0</v>
      </c>
    </row>
    <row r="167" s="2" customFormat="1" ht="20" customHeight="1" spans="1:8">
      <c r="A167" s="116" t="s">
        <v>519</v>
      </c>
      <c r="B167" s="69" t="s">
        <v>520</v>
      </c>
      <c r="C167" s="70">
        <v>0</v>
      </c>
      <c r="D167" s="70">
        <v>0</v>
      </c>
      <c r="E167" s="70">
        <v>0</v>
      </c>
      <c r="F167" s="70">
        <v>0</v>
      </c>
      <c r="G167" s="63"/>
      <c r="H167" s="70">
        <f t="shared" si="17"/>
        <v>0</v>
      </c>
    </row>
    <row r="168" s="2" customFormat="1" ht="20" customHeight="1" spans="1:8">
      <c r="A168" s="116" t="s">
        <v>521</v>
      </c>
      <c r="B168" s="69" t="s">
        <v>522</v>
      </c>
      <c r="C168" s="70">
        <v>14.005</v>
      </c>
      <c r="D168" s="70">
        <v>31.067</v>
      </c>
      <c r="E168" s="70">
        <v>41.87</v>
      </c>
      <c r="F168" s="70">
        <v>41.87</v>
      </c>
      <c r="G168" s="72" t="s">
        <v>516</v>
      </c>
      <c r="H168" s="70">
        <f t="shared" si="17"/>
        <v>3.20200000000001</v>
      </c>
    </row>
    <row r="169" s="2" customFormat="1" ht="20" customHeight="1" spans="1:8">
      <c r="A169" s="116" t="s">
        <v>523</v>
      </c>
      <c r="B169" s="69" t="s">
        <v>524</v>
      </c>
      <c r="C169" s="70">
        <v>0</v>
      </c>
      <c r="D169" s="70">
        <v>0.3105</v>
      </c>
      <c r="E169" s="70">
        <v>0.3105</v>
      </c>
      <c r="F169" s="70">
        <v>0.3105</v>
      </c>
      <c r="G169" s="72" t="s">
        <v>516</v>
      </c>
      <c r="H169" s="70">
        <f t="shared" si="17"/>
        <v>0</v>
      </c>
    </row>
    <row r="170" s="2" customFormat="1" ht="20" customHeight="1" spans="1:8">
      <c r="A170" s="116" t="s">
        <v>525</v>
      </c>
      <c r="B170" s="69" t="s">
        <v>526</v>
      </c>
      <c r="C170" s="70">
        <v>3.3605</v>
      </c>
      <c r="D170" s="70">
        <v>3.0495</v>
      </c>
      <c r="E170" s="70">
        <v>6.274</v>
      </c>
      <c r="F170" s="70">
        <v>6.274</v>
      </c>
      <c r="G170" s="72" t="s">
        <v>516</v>
      </c>
      <c r="H170" s="70">
        <f t="shared" si="17"/>
        <v>0.136</v>
      </c>
    </row>
    <row r="171" s="2" customFormat="1" ht="20" customHeight="1" spans="1:8">
      <c r="A171" s="116" t="s">
        <v>527</v>
      </c>
      <c r="B171" s="69" t="s">
        <v>528</v>
      </c>
      <c r="C171" s="70">
        <v>1.33660443824013e-15</v>
      </c>
      <c r="D171" s="70">
        <v>0</v>
      </c>
      <c r="E171" s="70">
        <v>0</v>
      </c>
      <c r="F171" s="70">
        <v>0</v>
      </c>
      <c r="G171" s="63"/>
      <c r="H171" s="70">
        <f t="shared" si="17"/>
        <v>1.33660443824013e-15</v>
      </c>
    </row>
    <row r="172" s="2" customFormat="1" ht="20" customHeight="1" spans="1:8">
      <c r="A172" s="116" t="s">
        <v>529</v>
      </c>
      <c r="B172" s="69" t="s">
        <v>530</v>
      </c>
      <c r="C172" s="70">
        <v>5.1945</v>
      </c>
      <c r="D172" s="70">
        <v>8.0455</v>
      </c>
      <c r="E172" s="70">
        <v>13.24</v>
      </c>
      <c r="F172" s="70">
        <v>13.24</v>
      </c>
      <c r="G172" s="72" t="s">
        <v>516</v>
      </c>
      <c r="H172" s="70">
        <f t="shared" si="17"/>
        <v>0</v>
      </c>
    </row>
    <row r="173" s="2" customFormat="1" ht="20" customHeight="1" spans="1:8">
      <c r="A173" s="116" t="s">
        <v>531</v>
      </c>
      <c r="B173" s="69" t="s">
        <v>532</v>
      </c>
      <c r="C173" s="70">
        <v>1.109</v>
      </c>
      <c r="D173" s="70">
        <v>0.709</v>
      </c>
      <c r="E173" s="70">
        <v>1.757</v>
      </c>
      <c r="F173" s="70">
        <v>1.757</v>
      </c>
      <c r="G173" s="72" t="s">
        <v>516</v>
      </c>
      <c r="H173" s="70">
        <f t="shared" si="17"/>
        <v>0.0610000000000002</v>
      </c>
    </row>
    <row r="174" s="2" customFormat="1" ht="20" customHeight="1" spans="1:8">
      <c r="A174" s="116" t="s">
        <v>533</v>
      </c>
      <c r="B174" s="69" t="s">
        <v>534</v>
      </c>
      <c r="C174" s="70">
        <v>0</v>
      </c>
      <c r="D174" s="70">
        <v>0</v>
      </c>
      <c r="E174" s="70">
        <v>0</v>
      </c>
      <c r="F174" s="70">
        <v>0</v>
      </c>
      <c r="G174" s="63"/>
      <c r="H174" s="70">
        <f t="shared" si="17"/>
        <v>0</v>
      </c>
    </row>
    <row r="175" s="2" customFormat="1" ht="20" customHeight="1" spans="1:8">
      <c r="A175" s="116" t="s">
        <v>535</v>
      </c>
      <c r="B175" s="69" t="s">
        <v>536</v>
      </c>
      <c r="C175" s="70">
        <v>0</v>
      </c>
      <c r="D175" s="70">
        <v>0</v>
      </c>
      <c r="E175" s="70">
        <v>0</v>
      </c>
      <c r="F175" s="70">
        <v>0</v>
      </c>
      <c r="G175" s="63"/>
      <c r="H175" s="70">
        <f t="shared" si="17"/>
        <v>0</v>
      </c>
    </row>
    <row r="176" s="2" customFormat="1" ht="20" customHeight="1" spans="1:8">
      <c r="A176" s="116" t="s">
        <v>537</v>
      </c>
      <c r="B176" s="69" t="s">
        <v>538</v>
      </c>
      <c r="C176" s="70">
        <v>0</v>
      </c>
      <c r="D176" s="70">
        <v>0.0015</v>
      </c>
      <c r="E176" s="70">
        <v>0</v>
      </c>
      <c r="F176" s="70">
        <v>0</v>
      </c>
      <c r="G176" s="125" t="s">
        <v>232</v>
      </c>
      <c r="H176" s="70">
        <f t="shared" si="17"/>
        <v>0.0015</v>
      </c>
    </row>
    <row r="177" s="2" customFormat="1" ht="20" customHeight="1" spans="1:8">
      <c r="A177" s="116" t="s">
        <v>539</v>
      </c>
      <c r="B177" s="69" t="s">
        <v>540</v>
      </c>
      <c r="C177" s="70">
        <v>3.8985</v>
      </c>
      <c r="D177" s="70">
        <v>8.7075</v>
      </c>
      <c r="E177" s="70">
        <v>6.45</v>
      </c>
      <c r="F177" s="70">
        <v>6.45</v>
      </c>
      <c r="G177" s="129" t="s">
        <v>274</v>
      </c>
      <c r="H177" s="70">
        <f t="shared" si="17"/>
        <v>6.156</v>
      </c>
    </row>
    <row r="178" s="2" customFormat="1" ht="20" customHeight="1" spans="1:8">
      <c r="A178" s="116" t="s">
        <v>543</v>
      </c>
      <c r="B178" s="69" t="s">
        <v>544</v>
      </c>
      <c r="C178" s="70">
        <v>0</v>
      </c>
      <c r="D178" s="70">
        <v>0.658</v>
      </c>
      <c r="E178" s="70">
        <v>0</v>
      </c>
      <c r="F178" s="70">
        <v>0</v>
      </c>
      <c r="G178" s="125" t="s">
        <v>232</v>
      </c>
      <c r="H178" s="70">
        <f t="shared" si="17"/>
        <v>0.658</v>
      </c>
    </row>
    <row r="179" s="2" customFormat="1" ht="20" customHeight="1" spans="1:8">
      <c r="A179" s="116" t="s">
        <v>836</v>
      </c>
      <c r="B179" s="69" t="s">
        <v>546</v>
      </c>
      <c r="C179" s="70">
        <v>0</v>
      </c>
      <c r="D179" s="70">
        <v>0</v>
      </c>
      <c r="E179" s="70">
        <v>0</v>
      </c>
      <c r="F179" s="70">
        <v>0</v>
      </c>
      <c r="G179" s="63"/>
      <c r="H179" s="70">
        <f t="shared" si="17"/>
        <v>0</v>
      </c>
    </row>
    <row r="180" s="2" customFormat="1" ht="20" customHeight="1" spans="1:8">
      <c r="A180" s="116" t="s">
        <v>547</v>
      </c>
      <c r="B180" s="69" t="s">
        <v>548</v>
      </c>
      <c r="C180" s="70">
        <v>0</v>
      </c>
      <c r="D180" s="70">
        <v>0.36</v>
      </c>
      <c r="E180" s="70">
        <v>0.36</v>
      </c>
      <c r="F180" s="70">
        <v>0.36</v>
      </c>
      <c r="G180" s="72" t="s">
        <v>516</v>
      </c>
      <c r="H180" s="70">
        <f t="shared" si="17"/>
        <v>0</v>
      </c>
    </row>
    <row r="181" s="2" customFormat="1" ht="20" customHeight="1" spans="1:8">
      <c r="A181" s="116" t="s">
        <v>549</v>
      </c>
      <c r="B181" s="69" t="s">
        <v>550</v>
      </c>
      <c r="C181" s="70">
        <v>0</v>
      </c>
      <c r="D181" s="70">
        <v>0</v>
      </c>
      <c r="E181" s="70">
        <v>0</v>
      </c>
      <c r="F181" s="70">
        <v>0</v>
      </c>
      <c r="G181" s="63"/>
      <c r="H181" s="70">
        <f t="shared" si="17"/>
        <v>0</v>
      </c>
    </row>
    <row r="182" s="2" customFormat="1" ht="20" customHeight="1" spans="1:8">
      <c r="A182" s="116" t="s">
        <v>551</v>
      </c>
      <c r="B182" s="69" t="s">
        <v>552</v>
      </c>
      <c r="C182" s="70">
        <v>1.5405</v>
      </c>
      <c r="D182" s="70">
        <v>3.5215</v>
      </c>
      <c r="E182" s="70">
        <v>4.32</v>
      </c>
      <c r="F182" s="70">
        <v>4.32</v>
      </c>
      <c r="G182" s="125" t="s">
        <v>742</v>
      </c>
      <c r="H182" s="70">
        <f t="shared" si="17"/>
        <v>0.742</v>
      </c>
    </row>
    <row r="183" s="2" customFormat="1" ht="20" customHeight="1" spans="1:8">
      <c r="A183" s="116" t="s">
        <v>553</v>
      </c>
      <c r="B183" s="69" t="s">
        <v>554</v>
      </c>
      <c r="C183" s="70">
        <v>0</v>
      </c>
      <c r="D183" s="70">
        <v>0</v>
      </c>
      <c r="E183" s="70">
        <v>0</v>
      </c>
      <c r="F183" s="70">
        <v>0</v>
      </c>
      <c r="G183" s="63"/>
      <c r="H183" s="70">
        <f t="shared" si="17"/>
        <v>0</v>
      </c>
    </row>
    <row r="184" s="2" customFormat="1" ht="20" customHeight="1" spans="1:8">
      <c r="A184" s="116" t="s">
        <v>555</v>
      </c>
      <c r="B184" s="69" t="s">
        <v>556</v>
      </c>
      <c r="C184" s="70">
        <v>0</v>
      </c>
      <c r="D184" s="70">
        <v>0</v>
      </c>
      <c r="E184" s="70">
        <v>0</v>
      </c>
      <c r="F184" s="70">
        <v>0</v>
      </c>
      <c r="G184" s="63"/>
      <c r="H184" s="70">
        <f t="shared" si="17"/>
        <v>0</v>
      </c>
    </row>
    <row r="185" s="2" customFormat="1" ht="20" customHeight="1" spans="1:8">
      <c r="A185" s="116" t="s">
        <v>557</v>
      </c>
      <c r="B185" s="69" t="s">
        <v>558</v>
      </c>
      <c r="C185" s="70">
        <v>1.6835</v>
      </c>
      <c r="D185" s="70">
        <v>2.8885</v>
      </c>
      <c r="E185" s="70">
        <v>4.06</v>
      </c>
      <c r="F185" s="70">
        <v>4.06</v>
      </c>
      <c r="G185" s="125" t="s">
        <v>742</v>
      </c>
      <c r="H185" s="70">
        <f t="shared" si="17"/>
        <v>0.512</v>
      </c>
    </row>
    <row r="186" s="2" customFormat="1" ht="20" customHeight="1" spans="1:8">
      <c r="A186" s="116" t="s">
        <v>559</v>
      </c>
      <c r="B186" s="69" t="s">
        <v>560</v>
      </c>
      <c r="C186" s="70">
        <v>0.303999999999998</v>
      </c>
      <c r="D186" s="70">
        <v>22.401</v>
      </c>
      <c r="E186" s="70">
        <v>17.94</v>
      </c>
      <c r="F186" s="70">
        <v>12.16</v>
      </c>
      <c r="G186" s="125" t="s">
        <v>742</v>
      </c>
      <c r="H186" s="70">
        <f t="shared" si="17"/>
        <v>4.765</v>
      </c>
    </row>
    <row r="187" s="2" customFormat="1" ht="20" customHeight="1" spans="1:8">
      <c r="A187" s="120"/>
      <c r="B187" s="69"/>
      <c r="C187" s="70"/>
      <c r="D187" s="70"/>
      <c r="E187" s="70"/>
      <c r="F187" s="70">
        <v>5.78</v>
      </c>
      <c r="G187" s="125" t="s">
        <v>327</v>
      </c>
      <c r="H187" s="70"/>
    </row>
    <row r="188" s="2" customFormat="1" ht="20" customHeight="1" spans="1:8">
      <c r="A188" s="116" t="s">
        <v>561</v>
      </c>
      <c r="B188" s="69" t="s">
        <v>562</v>
      </c>
      <c r="C188" s="70">
        <v>0</v>
      </c>
      <c r="D188" s="70">
        <v>0</v>
      </c>
      <c r="E188" s="70">
        <v>0</v>
      </c>
      <c r="F188" s="70">
        <v>0</v>
      </c>
      <c r="G188" s="63"/>
      <c r="H188" s="70">
        <f t="shared" ref="H188:H192" si="18">C188+D188-E188</f>
        <v>0</v>
      </c>
    </row>
    <row r="189" s="2" customFormat="1" ht="20" customHeight="1" spans="1:8">
      <c r="A189" s="116" t="s">
        <v>563</v>
      </c>
      <c r="B189" s="69" t="s">
        <v>564</v>
      </c>
      <c r="C189" s="70">
        <v>0</v>
      </c>
      <c r="D189" s="70">
        <v>0.1275</v>
      </c>
      <c r="E189" s="70">
        <v>0</v>
      </c>
      <c r="F189" s="70">
        <v>0</v>
      </c>
      <c r="G189" s="125" t="s">
        <v>232</v>
      </c>
      <c r="H189" s="70">
        <f t="shared" si="18"/>
        <v>0.1275</v>
      </c>
    </row>
    <row r="190" s="2" customFormat="1" ht="20" customHeight="1" spans="1:8">
      <c r="A190" s="116" t="s">
        <v>565</v>
      </c>
      <c r="B190" s="69" t="s">
        <v>566</v>
      </c>
      <c r="C190" s="70">
        <v>0</v>
      </c>
      <c r="D190" s="70">
        <v>0</v>
      </c>
      <c r="E190" s="70">
        <v>0</v>
      </c>
      <c r="F190" s="70">
        <v>0</v>
      </c>
      <c r="G190" s="63"/>
      <c r="H190" s="70">
        <f t="shared" si="18"/>
        <v>0</v>
      </c>
    </row>
    <row r="191" s="2" customFormat="1" ht="20" customHeight="1" spans="1:8">
      <c r="A191" s="116" t="s">
        <v>567</v>
      </c>
      <c r="B191" s="69" t="s">
        <v>568</v>
      </c>
      <c r="C191" s="70">
        <v>0.2155</v>
      </c>
      <c r="D191" s="70">
        <v>3.784</v>
      </c>
      <c r="E191" s="70">
        <v>2.27</v>
      </c>
      <c r="F191" s="70">
        <v>2.27</v>
      </c>
      <c r="G191" s="122" t="s">
        <v>742</v>
      </c>
      <c r="H191" s="70">
        <f t="shared" si="18"/>
        <v>1.7295</v>
      </c>
    </row>
    <row r="192" s="2" customFormat="1" ht="20" customHeight="1" spans="1:8">
      <c r="A192" s="126" t="s">
        <v>569</v>
      </c>
      <c r="B192" s="69" t="s">
        <v>570</v>
      </c>
      <c r="C192" s="70">
        <v>18.891</v>
      </c>
      <c r="D192" s="70">
        <v>538.605</v>
      </c>
      <c r="E192" s="70">
        <v>550.8</v>
      </c>
      <c r="F192" s="70">
        <v>87.26</v>
      </c>
      <c r="G192" s="122" t="s">
        <v>855</v>
      </c>
      <c r="H192" s="70">
        <f t="shared" si="18"/>
        <v>6.69600000000003</v>
      </c>
    </row>
    <row r="193" s="2" customFormat="1" ht="20" customHeight="1" spans="1:8">
      <c r="A193" s="132"/>
      <c r="B193" s="69"/>
      <c r="C193" s="70"/>
      <c r="D193" s="70"/>
      <c r="E193" s="70"/>
      <c r="F193" s="70">
        <v>32.16</v>
      </c>
      <c r="G193" s="122" t="s">
        <v>593</v>
      </c>
      <c r="H193" s="70"/>
    </row>
    <row r="194" s="2" customFormat="1" ht="20" customHeight="1" spans="1:8">
      <c r="A194" s="132"/>
      <c r="B194" s="69"/>
      <c r="C194" s="70"/>
      <c r="D194" s="70"/>
      <c r="E194" s="70"/>
      <c r="F194" s="70">
        <v>431.38</v>
      </c>
      <c r="G194" s="122" t="s">
        <v>572</v>
      </c>
      <c r="H194" s="70"/>
    </row>
    <row r="195" s="2" customFormat="1" ht="20" customHeight="1" spans="1:8">
      <c r="A195" s="116" t="s">
        <v>573</v>
      </c>
      <c r="B195" s="69" t="s">
        <v>574</v>
      </c>
      <c r="C195" s="70">
        <v>0.1055</v>
      </c>
      <c r="D195" s="70">
        <v>0.3305</v>
      </c>
      <c r="E195" s="70">
        <v>0.36</v>
      </c>
      <c r="F195" s="70">
        <v>0.36</v>
      </c>
      <c r="G195" s="122" t="s">
        <v>593</v>
      </c>
      <c r="H195" s="70">
        <f t="shared" ref="H195:H204" si="19">C195+D195-E195</f>
        <v>0.076</v>
      </c>
    </row>
    <row r="196" s="2" customFormat="1" ht="20" customHeight="1" spans="1:8">
      <c r="A196" s="116" t="s">
        <v>575</v>
      </c>
      <c r="B196" s="69" t="s">
        <v>576</v>
      </c>
      <c r="C196" s="70">
        <v>0</v>
      </c>
      <c r="D196" s="70">
        <v>0</v>
      </c>
      <c r="E196" s="70">
        <v>0</v>
      </c>
      <c r="F196" s="70">
        <v>0</v>
      </c>
      <c r="G196" s="63"/>
      <c r="H196" s="70">
        <f t="shared" si="19"/>
        <v>0</v>
      </c>
    </row>
    <row r="197" s="2" customFormat="1" ht="20" customHeight="1" spans="1:8">
      <c r="A197" s="116" t="s">
        <v>577</v>
      </c>
      <c r="B197" s="69" t="s">
        <v>578</v>
      </c>
      <c r="C197" s="70">
        <v>0</v>
      </c>
      <c r="D197" s="70">
        <v>0</v>
      </c>
      <c r="E197" s="70">
        <v>0</v>
      </c>
      <c r="F197" s="70">
        <v>0</v>
      </c>
      <c r="G197" s="63"/>
      <c r="H197" s="70">
        <f t="shared" si="19"/>
        <v>0</v>
      </c>
    </row>
    <row r="198" s="2" customFormat="1" ht="20" customHeight="1" spans="1:8">
      <c r="A198" s="116" t="s">
        <v>579</v>
      </c>
      <c r="B198" s="69" t="s">
        <v>580</v>
      </c>
      <c r="C198" s="70">
        <v>0</v>
      </c>
      <c r="D198" s="70">
        <v>0</v>
      </c>
      <c r="E198" s="70">
        <v>0</v>
      </c>
      <c r="F198" s="70">
        <v>0</v>
      </c>
      <c r="G198" s="63"/>
      <c r="H198" s="70">
        <f t="shared" si="19"/>
        <v>0</v>
      </c>
    </row>
    <row r="199" s="2" customFormat="1" ht="20" customHeight="1" spans="1:8">
      <c r="A199" s="116" t="s">
        <v>581</v>
      </c>
      <c r="B199" s="69" t="s">
        <v>582</v>
      </c>
      <c r="C199" s="70">
        <v>0</v>
      </c>
      <c r="D199" s="70">
        <v>0</v>
      </c>
      <c r="E199" s="70">
        <v>0</v>
      </c>
      <c r="F199" s="70">
        <v>0</v>
      </c>
      <c r="G199" s="63"/>
      <c r="H199" s="70">
        <f t="shared" si="19"/>
        <v>0</v>
      </c>
    </row>
    <row r="200" s="2" customFormat="1" ht="20" customHeight="1" spans="1:8">
      <c r="A200" s="116" t="s">
        <v>583</v>
      </c>
      <c r="B200" s="69" t="s">
        <v>584</v>
      </c>
      <c r="C200" s="70">
        <v>0.0374999999999999</v>
      </c>
      <c r="D200" s="70">
        <v>0.1235</v>
      </c>
      <c r="E200" s="70">
        <v>0</v>
      </c>
      <c r="F200" s="70">
        <v>0</v>
      </c>
      <c r="G200" s="125" t="s">
        <v>232</v>
      </c>
      <c r="H200" s="70">
        <f t="shared" si="19"/>
        <v>0.161</v>
      </c>
    </row>
    <row r="201" s="2" customFormat="1" ht="20" customHeight="1" spans="1:8">
      <c r="A201" s="116" t="s">
        <v>585</v>
      </c>
      <c r="B201" s="69" t="s">
        <v>586</v>
      </c>
      <c r="C201" s="70">
        <v>0</v>
      </c>
      <c r="D201" s="70">
        <v>0</v>
      </c>
      <c r="E201" s="70">
        <v>0</v>
      </c>
      <c r="F201" s="70">
        <v>0</v>
      </c>
      <c r="G201" s="63"/>
      <c r="H201" s="70">
        <f t="shared" si="19"/>
        <v>0</v>
      </c>
    </row>
    <row r="202" s="2" customFormat="1" ht="20" customHeight="1" spans="1:8">
      <c r="A202" s="116" t="s">
        <v>587</v>
      </c>
      <c r="B202" s="69" t="s">
        <v>588</v>
      </c>
      <c r="C202" s="70">
        <v>0</v>
      </c>
      <c r="D202" s="70">
        <v>0</v>
      </c>
      <c r="E202" s="70">
        <v>0</v>
      </c>
      <c r="F202" s="70">
        <v>0</v>
      </c>
      <c r="G202" s="63"/>
      <c r="H202" s="70">
        <f t="shared" si="19"/>
        <v>0</v>
      </c>
    </row>
    <row r="203" s="2" customFormat="1" ht="20" customHeight="1" spans="1:8">
      <c r="A203" s="116" t="s">
        <v>589</v>
      </c>
      <c r="B203" s="69" t="s">
        <v>590</v>
      </c>
      <c r="C203" s="70">
        <v>0</v>
      </c>
      <c r="D203" s="70">
        <v>0</v>
      </c>
      <c r="E203" s="70">
        <v>0</v>
      </c>
      <c r="F203" s="70">
        <v>0</v>
      </c>
      <c r="G203" s="63"/>
      <c r="H203" s="70">
        <f t="shared" si="19"/>
        <v>0</v>
      </c>
    </row>
    <row r="204" s="2" customFormat="1" ht="20" customHeight="1" spans="1:8">
      <c r="A204" s="116" t="s">
        <v>591</v>
      </c>
      <c r="B204" s="69" t="s">
        <v>592</v>
      </c>
      <c r="C204" s="70">
        <v>11.6925</v>
      </c>
      <c r="D204" s="70">
        <v>109.7765</v>
      </c>
      <c r="E204" s="70">
        <v>92.02</v>
      </c>
      <c r="F204" s="70">
        <v>30.88</v>
      </c>
      <c r="G204" s="125" t="s">
        <v>593</v>
      </c>
      <c r="H204" s="70">
        <f t="shared" si="19"/>
        <v>29.449</v>
      </c>
    </row>
    <row r="205" s="2" customFormat="1" ht="20" customHeight="1" spans="1:8">
      <c r="A205" s="120"/>
      <c r="B205" s="69"/>
      <c r="C205" s="70"/>
      <c r="D205" s="70"/>
      <c r="E205" s="70"/>
      <c r="F205" s="70">
        <v>61.14</v>
      </c>
      <c r="G205" s="125" t="s">
        <v>572</v>
      </c>
      <c r="H205" s="70"/>
    </row>
    <row r="206" s="2" customFormat="1" ht="20" customHeight="1" spans="1:8">
      <c r="A206" s="116" t="s">
        <v>594</v>
      </c>
      <c r="B206" s="69" t="s">
        <v>595</v>
      </c>
      <c r="C206" s="70">
        <v>0.389</v>
      </c>
      <c r="D206" s="70">
        <v>0.5175</v>
      </c>
      <c r="E206" s="70">
        <v>0</v>
      </c>
      <c r="F206" s="70">
        <v>0</v>
      </c>
      <c r="G206" s="125" t="s">
        <v>232</v>
      </c>
      <c r="H206" s="70">
        <f t="shared" ref="H206:H214" si="20">C206+D206-E206</f>
        <v>0.9065</v>
      </c>
    </row>
    <row r="207" s="2" customFormat="1" ht="20" customHeight="1" spans="1:8">
      <c r="A207" s="116" t="s">
        <v>596</v>
      </c>
      <c r="B207" s="69" t="s">
        <v>597</v>
      </c>
      <c r="C207" s="70">
        <v>0.0144999999999998</v>
      </c>
      <c r="D207" s="70">
        <v>0.017</v>
      </c>
      <c r="E207" s="70">
        <v>0</v>
      </c>
      <c r="F207" s="70">
        <v>0</v>
      </c>
      <c r="G207" s="125" t="s">
        <v>232</v>
      </c>
      <c r="H207" s="70">
        <f t="shared" si="20"/>
        <v>0.0314999999999998</v>
      </c>
    </row>
    <row r="208" s="2" customFormat="1" ht="20" customHeight="1" spans="1:8">
      <c r="A208" s="116" t="s">
        <v>598</v>
      </c>
      <c r="B208" s="69" t="s">
        <v>599</v>
      </c>
      <c r="C208" s="70">
        <v>0</v>
      </c>
      <c r="D208" s="70">
        <v>0</v>
      </c>
      <c r="E208" s="70">
        <v>0</v>
      </c>
      <c r="F208" s="70">
        <v>0</v>
      </c>
      <c r="G208" s="63"/>
      <c r="H208" s="70">
        <f t="shared" si="20"/>
        <v>0</v>
      </c>
    </row>
    <row r="209" s="2" customFormat="1" ht="20" customHeight="1" spans="1:8">
      <c r="A209" s="116" t="s">
        <v>600</v>
      </c>
      <c r="B209" s="69" t="s">
        <v>601</v>
      </c>
      <c r="C209" s="70">
        <v>0.0700000000000001</v>
      </c>
      <c r="D209" s="70">
        <v>0.4575</v>
      </c>
      <c r="E209" s="70">
        <v>0</v>
      </c>
      <c r="F209" s="70">
        <v>0</v>
      </c>
      <c r="G209" s="125" t="s">
        <v>232</v>
      </c>
      <c r="H209" s="70">
        <f t="shared" si="20"/>
        <v>0.5275</v>
      </c>
    </row>
    <row r="210" s="2" customFormat="1" ht="20" customHeight="1" spans="1:8">
      <c r="A210" s="116" t="s">
        <v>837</v>
      </c>
      <c r="B210" s="69" t="s">
        <v>603</v>
      </c>
      <c r="C210" s="70">
        <v>0.728</v>
      </c>
      <c r="D210" s="70">
        <v>1.2695</v>
      </c>
      <c r="E210" s="70">
        <v>0.18</v>
      </c>
      <c r="F210" s="70">
        <v>0.18</v>
      </c>
      <c r="G210" s="119" t="s">
        <v>242</v>
      </c>
      <c r="H210" s="70">
        <f t="shared" si="20"/>
        <v>1.8175</v>
      </c>
    </row>
    <row r="211" s="2" customFormat="1" ht="20" customHeight="1" spans="1:8">
      <c r="A211" s="116" t="s">
        <v>604</v>
      </c>
      <c r="B211" s="69" t="s">
        <v>605</v>
      </c>
      <c r="C211" s="70">
        <v>0.214</v>
      </c>
      <c r="D211" s="70">
        <v>0.4585</v>
      </c>
      <c r="E211" s="70">
        <v>0</v>
      </c>
      <c r="F211" s="70">
        <v>0</v>
      </c>
      <c r="G211" s="125" t="s">
        <v>232</v>
      </c>
      <c r="H211" s="70">
        <f t="shared" si="20"/>
        <v>0.6725</v>
      </c>
    </row>
    <row r="212" s="2" customFormat="1" ht="20" customHeight="1" spans="1:8">
      <c r="A212" s="116" t="s">
        <v>606</v>
      </c>
      <c r="B212" s="69" t="s">
        <v>607</v>
      </c>
      <c r="C212" s="70">
        <v>0</v>
      </c>
      <c r="D212" s="70">
        <v>0</v>
      </c>
      <c r="E212" s="70">
        <v>0</v>
      </c>
      <c r="F212" s="70">
        <v>0</v>
      </c>
      <c r="G212" s="63"/>
      <c r="H212" s="70">
        <f t="shared" si="20"/>
        <v>0</v>
      </c>
    </row>
    <row r="213" s="2" customFormat="1" ht="20" customHeight="1" spans="1:8">
      <c r="A213" s="116" t="s">
        <v>608</v>
      </c>
      <c r="B213" s="69" t="s">
        <v>609</v>
      </c>
      <c r="C213" s="70">
        <v>1.494</v>
      </c>
      <c r="D213" s="70">
        <v>1.437</v>
      </c>
      <c r="E213" s="70">
        <v>1.71</v>
      </c>
      <c r="F213" s="70">
        <v>1.71</v>
      </c>
      <c r="G213" s="125" t="s">
        <v>572</v>
      </c>
      <c r="H213" s="70">
        <f t="shared" si="20"/>
        <v>1.221</v>
      </c>
    </row>
    <row r="214" s="2" customFormat="1" ht="20" customHeight="1" spans="1:8">
      <c r="A214" s="116" t="s">
        <v>611</v>
      </c>
      <c r="B214" s="69" t="s">
        <v>612</v>
      </c>
      <c r="C214" s="70">
        <v>0.352</v>
      </c>
      <c r="D214" s="70">
        <v>2.0255</v>
      </c>
      <c r="E214" s="70">
        <v>0</v>
      </c>
      <c r="F214" s="70">
        <v>0</v>
      </c>
      <c r="G214" s="125" t="s">
        <v>232</v>
      </c>
      <c r="H214" s="70">
        <f t="shared" si="20"/>
        <v>2.3775</v>
      </c>
    </row>
    <row r="215" s="2" customFormat="1" ht="20" customHeight="1" spans="1:8">
      <c r="A215" s="133" t="s">
        <v>856</v>
      </c>
      <c r="B215" s="134"/>
      <c r="C215" s="95">
        <f t="shared" ref="C215:F215" si="21">SUM(C5:C214)</f>
        <v>587.583</v>
      </c>
      <c r="D215" s="95">
        <f t="shared" si="21"/>
        <v>5989.2585</v>
      </c>
      <c r="E215" s="95">
        <f t="shared" si="21"/>
        <v>6220.1945</v>
      </c>
      <c r="F215" s="95">
        <f t="shared" si="21"/>
        <v>6220.1945</v>
      </c>
      <c r="G215" s="135"/>
      <c r="H215" s="95">
        <f>SUM(H5:H214)</f>
        <v>356.647</v>
      </c>
    </row>
    <row r="216" s="2" customFormat="1" ht="20" customHeight="1" spans="1:8">
      <c r="A216" s="136" t="s">
        <v>857</v>
      </c>
      <c r="B216" s="137"/>
      <c r="C216" s="138"/>
      <c r="D216" s="138"/>
      <c r="E216" s="138"/>
      <c r="F216" s="139"/>
      <c r="G216" s="137"/>
      <c r="H216" s="138"/>
    </row>
    <row r="217" customHeight="1" spans="10:10">
      <c r="J217" s="140"/>
    </row>
  </sheetData>
  <mergeCells count="215">
    <mergeCell ref="A1:H1"/>
    <mergeCell ref="A2:H2"/>
    <mergeCell ref="F3:G3"/>
    <mergeCell ref="A215:B215"/>
    <mergeCell ref="A216:H216"/>
    <mergeCell ref="A3:A4"/>
    <mergeCell ref="A5:A6"/>
    <mergeCell ref="A10:A11"/>
    <mergeCell ref="A12:A13"/>
    <mergeCell ref="A16:A17"/>
    <mergeCell ref="A18:A19"/>
    <mergeCell ref="A25:A26"/>
    <mergeCell ref="A27:A29"/>
    <mergeCell ref="A39:A41"/>
    <mergeCell ref="A51:A53"/>
    <mergeCell ref="A72:A73"/>
    <mergeCell ref="A78:A81"/>
    <mergeCell ref="A82:A83"/>
    <mergeCell ref="A84:A85"/>
    <mergeCell ref="A88:A90"/>
    <mergeCell ref="A97:A98"/>
    <mergeCell ref="A99:A101"/>
    <mergeCell ref="A102:A103"/>
    <mergeCell ref="A104:A106"/>
    <mergeCell ref="A114:A115"/>
    <mergeCell ref="A118:A119"/>
    <mergeCell ref="A126:A127"/>
    <mergeCell ref="A128:A131"/>
    <mergeCell ref="A132:A133"/>
    <mergeCell ref="A139:A142"/>
    <mergeCell ref="A143:A145"/>
    <mergeCell ref="A146:A147"/>
    <mergeCell ref="A148:A149"/>
    <mergeCell ref="A150:A151"/>
    <mergeCell ref="A152:A154"/>
    <mergeCell ref="A155:A156"/>
    <mergeCell ref="A163:A164"/>
    <mergeCell ref="A186:A187"/>
    <mergeCell ref="A192:A194"/>
    <mergeCell ref="A204:A205"/>
    <mergeCell ref="B3:B4"/>
    <mergeCell ref="B5:B6"/>
    <mergeCell ref="B10:B11"/>
    <mergeCell ref="B12:B13"/>
    <mergeCell ref="B16:B17"/>
    <mergeCell ref="B18:B19"/>
    <mergeCell ref="B25:B26"/>
    <mergeCell ref="B27:B29"/>
    <mergeCell ref="B39:B41"/>
    <mergeCell ref="B51:B53"/>
    <mergeCell ref="B72:B73"/>
    <mergeCell ref="B78:B81"/>
    <mergeCell ref="B82:B83"/>
    <mergeCell ref="B84:B85"/>
    <mergeCell ref="B88:B90"/>
    <mergeCell ref="B97:B98"/>
    <mergeCell ref="B99:B101"/>
    <mergeCell ref="B102:B103"/>
    <mergeCell ref="B104:B106"/>
    <mergeCell ref="B114:B115"/>
    <mergeCell ref="B118:B119"/>
    <mergeCell ref="B126:B127"/>
    <mergeCell ref="B128:B131"/>
    <mergeCell ref="B132:B133"/>
    <mergeCell ref="B139:B142"/>
    <mergeCell ref="B143:B145"/>
    <mergeCell ref="B146:B147"/>
    <mergeCell ref="B148:B149"/>
    <mergeCell ref="B150:B151"/>
    <mergeCell ref="B152:B154"/>
    <mergeCell ref="B155:B156"/>
    <mergeCell ref="B163:B164"/>
    <mergeCell ref="B186:B187"/>
    <mergeCell ref="B192:B194"/>
    <mergeCell ref="B204:B205"/>
    <mergeCell ref="C3:C4"/>
    <mergeCell ref="C5:C6"/>
    <mergeCell ref="C10:C11"/>
    <mergeCell ref="C12:C13"/>
    <mergeCell ref="C16:C17"/>
    <mergeCell ref="C18:C19"/>
    <mergeCell ref="C25:C26"/>
    <mergeCell ref="C27:C29"/>
    <mergeCell ref="C39:C41"/>
    <mergeCell ref="C51:C53"/>
    <mergeCell ref="C72:C73"/>
    <mergeCell ref="C78:C81"/>
    <mergeCell ref="C82:C83"/>
    <mergeCell ref="C84:C85"/>
    <mergeCell ref="C88:C90"/>
    <mergeCell ref="C97:C98"/>
    <mergeCell ref="C99:C101"/>
    <mergeCell ref="C102:C103"/>
    <mergeCell ref="C104:C106"/>
    <mergeCell ref="C114:C115"/>
    <mergeCell ref="C118:C119"/>
    <mergeCell ref="C126:C127"/>
    <mergeCell ref="C128:C131"/>
    <mergeCell ref="C132:C133"/>
    <mergeCell ref="C139:C142"/>
    <mergeCell ref="C143:C145"/>
    <mergeCell ref="C146:C147"/>
    <mergeCell ref="C148:C149"/>
    <mergeCell ref="C150:C151"/>
    <mergeCell ref="C152:C154"/>
    <mergeCell ref="C155:C156"/>
    <mergeCell ref="C163:C164"/>
    <mergeCell ref="C186:C187"/>
    <mergeCell ref="C192:C194"/>
    <mergeCell ref="C204:C205"/>
    <mergeCell ref="D3:D4"/>
    <mergeCell ref="D5:D6"/>
    <mergeCell ref="D10:D11"/>
    <mergeCell ref="D12:D13"/>
    <mergeCell ref="D16:D17"/>
    <mergeCell ref="D18:D19"/>
    <mergeCell ref="D25:D26"/>
    <mergeCell ref="D27:D29"/>
    <mergeCell ref="D39:D41"/>
    <mergeCell ref="D51:D53"/>
    <mergeCell ref="D72:D73"/>
    <mergeCell ref="D78:D81"/>
    <mergeCell ref="D82:D83"/>
    <mergeCell ref="D84:D85"/>
    <mergeCell ref="D88:D90"/>
    <mergeCell ref="D97:D98"/>
    <mergeCell ref="D99:D101"/>
    <mergeCell ref="D102:D103"/>
    <mergeCell ref="D104:D106"/>
    <mergeCell ref="D114:D115"/>
    <mergeCell ref="D118:D119"/>
    <mergeCell ref="D126:D127"/>
    <mergeCell ref="D128:D131"/>
    <mergeCell ref="D132:D133"/>
    <mergeCell ref="D139:D142"/>
    <mergeCell ref="D143:D145"/>
    <mergeCell ref="D146:D147"/>
    <mergeCell ref="D148:D149"/>
    <mergeCell ref="D150:D151"/>
    <mergeCell ref="D152:D154"/>
    <mergeCell ref="D155:D156"/>
    <mergeCell ref="D163:D164"/>
    <mergeCell ref="D186:D187"/>
    <mergeCell ref="D192:D194"/>
    <mergeCell ref="D204:D205"/>
    <mergeCell ref="E3:E4"/>
    <mergeCell ref="E5:E6"/>
    <mergeCell ref="E10:E11"/>
    <mergeCell ref="E12:E13"/>
    <mergeCell ref="E16:E17"/>
    <mergeCell ref="E18:E19"/>
    <mergeCell ref="E25:E26"/>
    <mergeCell ref="E27:E29"/>
    <mergeCell ref="E39:E41"/>
    <mergeCell ref="E51:E53"/>
    <mergeCell ref="E72:E73"/>
    <mergeCell ref="E78:E81"/>
    <mergeCell ref="E82:E83"/>
    <mergeCell ref="E84:E85"/>
    <mergeCell ref="E88:E90"/>
    <mergeCell ref="E97:E98"/>
    <mergeCell ref="E99:E101"/>
    <mergeCell ref="E102:E103"/>
    <mergeCell ref="E104:E106"/>
    <mergeCell ref="E114:E115"/>
    <mergeCell ref="E118:E119"/>
    <mergeCell ref="E126:E127"/>
    <mergeCell ref="E128:E131"/>
    <mergeCell ref="E132:E133"/>
    <mergeCell ref="E139:E142"/>
    <mergeCell ref="E143:E145"/>
    <mergeCell ref="E146:E147"/>
    <mergeCell ref="E148:E149"/>
    <mergeCell ref="E150:E151"/>
    <mergeCell ref="E152:E154"/>
    <mergeCell ref="E155:E156"/>
    <mergeCell ref="E163:E164"/>
    <mergeCell ref="E186:E187"/>
    <mergeCell ref="E192:E194"/>
    <mergeCell ref="E204:E205"/>
    <mergeCell ref="H3:H4"/>
    <mergeCell ref="H5:H6"/>
    <mergeCell ref="H10:H11"/>
    <mergeCell ref="H12:H13"/>
    <mergeCell ref="H16:H17"/>
    <mergeCell ref="H18:H19"/>
    <mergeCell ref="H25:H26"/>
    <mergeCell ref="H27:H29"/>
    <mergeCell ref="H39:H41"/>
    <mergeCell ref="H51:H53"/>
    <mergeCell ref="H72:H73"/>
    <mergeCell ref="H78:H81"/>
    <mergeCell ref="H82:H83"/>
    <mergeCell ref="H84:H85"/>
    <mergeCell ref="H88:H90"/>
    <mergeCell ref="H97:H98"/>
    <mergeCell ref="H99:H101"/>
    <mergeCell ref="H102:H103"/>
    <mergeCell ref="H104:H106"/>
    <mergeCell ref="H114:H115"/>
    <mergeCell ref="H118:H119"/>
    <mergeCell ref="H126:H127"/>
    <mergeCell ref="H128:H131"/>
    <mergeCell ref="H132:H133"/>
    <mergeCell ref="H139:H142"/>
    <mergeCell ref="H143:H145"/>
    <mergeCell ref="H146:H147"/>
    <mergeCell ref="H148:H149"/>
    <mergeCell ref="H150:H151"/>
    <mergeCell ref="H152:H154"/>
    <mergeCell ref="H155:H156"/>
    <mergeCell ref="H163:H164"/>
    <mergeCell ref="H186:H187"/>
    <mergeCell ref="H192:H194"/>
    <mergeCell ref="H204:H205"/>
  </mergeCells>
  <pageMargins left="0.511811023622047" right="0.432638888888889" top="0.66875" bottom="0.590277777777778" header="0.472222222222222" footer="0.472222222222222"/>
  <pageSetup paperSize="9" scale="8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213"/>
  <sheetViews>
    <sheetView workbookViewId="0">
      <selection activeCell="G7" sqref="G7:G211"/>
    </sheetView>
  </sheetViews>
  <sheetFormatPr defaultColWidth="9" defaultRowHeight="15"/>
  <cols>
    <col min="1" max="1" width="19.0583333333333" style="43" customWidth="1"/>
    <col min="2" max="2" width="9" style="44" customWidth="1"/>
    <col min="3" max="3" width="12" style="45" customWidth="1"/>
    <col min="4" max="5" width="13.625" style="45" customWidth="1"/>
    <col min="6" max="6" width="11.125" style="45" customWidth="1"/>
    <col min="7" max="7" width="25.3083333333333" style="46" customWidth="1"/>
    <col min="8" max="8" width="11.4583333333333" style="45" customWidth="1"/>
    <col min="9" max="16384" width="9" style="40"/>
  </cols>
  <sheetData>
    <row r="1" ht="19" customHeight="1" spans="1:1">
      <c r="A1" s="43" t="s">
        <v>219</v>
      </c>
    </row>
    <row r="2" s="40" customFormat="1" ht="23" customHeight="1" spans="1:8">
      <c r="A2" s="47" t="s">
        <v>858</v>
      </c>
      <c r="B2" s="47"/>
      <c r="C2" s="48"/>
      <c r="D2" s="48"/>
      <c r="E2" s="48"/>
      <c r="F2" s="48"/>
      <c r="G2" s="49"/>
      <c r="H2" s="48"/>
    </row>
    <row r="3" s="40" customFormat="1" ht="22" customHeight="1" spans="1:8">
      <c r="A3" s="50" t="s">
        <v>221</v>
      </c>
      <c r="B3" s="50" t="s">
        <v>222</v>
      </c>
      <c r="C3" s="51" t="s">
        <v>223</v>
      </c>
      <c r="D3" s="52" t="s">
        <v>224</v>
      </c>
      <c r="E3" s="52" t="s">
        <v>225</v>
      </c>
      <c r="F3" s="52" t="s">
        <v>226</v>
      </c>
      <c r="G3" s="53"/>
      <c r="H3" s="52" t="s">
        <v>227</v>
      </c>
    </row>
    <row r="4" s="40" customFormat="1" ht="22" customHeight="1" spans="1:8">
      <c r="A4" s="54"/>
      <c r="B4" s="54"/>
      <c r="C4" s="55"/>
      <c r="D4" s="56"/>
      <c r="E4" s="56"/>
      <c r="F4" s="52" t="s">
        <v>228</v>
      </c>
      <c r="G4" s="57" t="s">
        <v>229</v>
      </c>
      <c r="H4" s="56"/>
    </row>
    <row r="5" s="41" customFormat="1" ht="22" hidden="1" customHeight="1" spans="1:8">
      <c r="A5" s="58" t="s">
        <v>230</v>
      </c>
      <c r="B5" s="59" t="s">
        <v>231</v>
      </c>
      <c r="C5" s="60">
        <v>0.078</v>
      </c>
      <c r="D5" s="61">
        <v>0.248</v>
      </c>
      <c r="E5" s="61">
        <v>0</v>
      </c>
      <c r="F5" s="62">
        <v>0</v>
      </c>
      <c r="G5" s="63" t="s">
        <v>232</v>
      </c>
      <c r="H5" s="62">
        <f t="shared" ref="H5:H15" si="0">C5+D5-E5</f>
        <v>0.326</v>
      </c>
    </row>
    <row r="6" s="42" customFormat="1" ht="22" hidden="1" customHeight="1" spans="1:8">
      <c r="A6" s="64" t="s">
        <v>233</v>
      </c>
      <c r="B6" s="59" t="s">
        <v>234</v>
      </c>
      <c r="C6" s="60">
        <v>1.104</v>
      </c>
      <c r="D6" s="61">
        <v>0.4435</v>
      </c>
      <c r="E6" s="61">
        <v>0</v>
      </c>
      <c r="F6" s="61">
        <v>0</v>
      </c>
      <c r="G6" s="63" t="s">
        <v>232</v>
      </c>
      <c r="H6" s="62">
        <f t="shared" si="0"/>
        <v>1.5475</v>
      </c>
    </row>
    <row r="7" s="42" customFormat="1" ht="22" customHeight="1" spans="1:9">
      <c r="A7" s="58" t="s">
        <v>235</v>
      </c>
      <c r="B7" s="59" t="s">
        <v>236</v>
      </c>
      <c r="C7" s="60">
        <v>2.019</v>
      </c>
      <c r="D7" s="61">
        <v>1.5375</v>
      </c>
      <c r="E7" s="61">
        <v>2.13</v>
      </c>
      <c r="F7" s="62">
        <v>2.13</v>
      </c>
      <c r="G7" s="65" t="s">
        <v>237</v>
      </c>
      <c r="H7" s="62">
        <f t="shared" si="0"/>
        <v>1.4265</v>
      </c>
      <c r="I7" s="74"/>
    </row>
    <row r="8" s="42" customFormat="1" ht="22" hidden="1" customHeight="1" spans="1:9">
      <c r="A8" s="58" t="s">
        <v>238</v>
      </c>
      <c r="B8" s="59" t="s">
        <v>239</v>
      </c>
      <c r="C8" s="60">
        <v>0.19</v>
      </c>
      <c r="D8" s="66">
        <v>0.0875</v>
      </c>
      <c r="E8" s="61">
        <v>0</v>
      </c>
      <c r="F8" s="62">
        <v>0</v>
      </c>
      <c r="G8" s="63" t="s">
        <v>232</v>
      </c>
      <c r="H8" s="62">
        <f t="shared" si="0"/>
        <v>0.2775</v>
      </c>
      <c r="I8" s="74"/>
    </row>
    <row r="9" s="42" customFormat="1" ht="22" customHeight="1" spans="1:9">
      <c r="A9" s="58" t="s">
        <v>240</v>
      </c>
      <c r="B9" s="59" t="s">
        <v>241</v>
      </c>
      <c r="C9" s="60">
        <v>0.0805000000000007</v>
      </c>
      <c r="D9" s="61">
        <v>4.2955</v>
      </c>
      <c r="E9" s="61">
        <v>3.77</v>
      </c>
      <c r="F9" s="62">
        <v>3.77</v>
      </c>
      <c r="G9" s="67" t="s">
        <v>242</v>
      </c>
      <c r="H9" s="62">
        <f t="shared" si="0"/>
        <v>0.606</v>
      </c>
      <c r="I9" s="74"/>
    </row>
    <row r="10" s="42" customFormat="1" ht="22" customHeight="1" spans="1:8">
      <c r="A10" s="58" t="s">
        <v>243</v>
      </c>
      <c r="B10" s="59" t="s">
        <v>244</v>
      </c>
      <c r="C10" s="60">
        <v>4.6155</v>
      </c>
      <c r="D10" s="61">
        <v>2.034</v>
      </c>
      <c r="E10" s="61">
        <v>4.413</v>
      </c>
      <c r="F10" s="62">
        <v>4.413</v>
      </c>
      <c r="G10" s="65" t="s">
        <v>245</v>
      </c>
      <c r="H10" s="61">
        <f t="shared" si="0"/>
        <v>2.2365</v>
      </c>
    </row>
    <row r="11" s="42" customFormat="1" ht="22" hidden="1" customHeight="1" spans="1:8">
      <c r="A11" s="68" t="s">
        <v>246</v>
      </c>
      <c r="B11" s="69" t="s">
        <v>247</v>
      </c>
      <c r="C11" s="70">
        <v>0</v>
      </c>
      <c r="D11" s="66">
        <v>0</v>
      </c>
      <c r="E11" s="66">
        <v>0</v>
      </c>
      <c r="F11" s="62">
        <v>0</v>
      </c>
      <c r="G11" s="63" t="s">
        <v>248</v>
      </c>
      <c r="H11" s="61">
        <f t="shared" si="0"/>
        <v>0</v>
      </c>
    </row>
    <row r="12" s="42" customFormat="1" ht="22" hidden="1" customHeight="1" spans="1:8">
      <c r="A12" s="58" t="s">
        <v>249</v>
      </c>
      <c r="B12" s="69" t="s">
        <v>250</v>
      </c>
      <c r="C12" s="70">
        <v>0</v>
      </c>
      <c r="D12" s="66">
        <v>0</v>
      </c>
      <c r="E12" s="66">
        <v>0</v>
      </c>
      <c r="F12" s="62">
        <v>0</v>
      </c>
      <c r="G12" s="63" t="s">
        <v>248</v>
      </c>
      <c r="H12" s="61">
        <f t="shared" si="0"/>
        <v>0</v>
      </c>
    </row>
    <row r="13" s="42" customFormat="1" ht="22" customHeight="1" spans="1:8">
      <c r="A13" s="58" t="s">
        <v>251</v>
      </c>
      <c r="B13" s="69" t="s">
        <v>252</v>
      </c>
      <c r="C13" s="70">
        <v>2.9105</v>
      </c>
      <c r="D13" s="62">
        <v>13.045</v>
      </c>
      <c r="E13" s="62">
        <v>11.56</v>
      </c>
      <c r="F13" s="62">
        <v>11.56</v>
      </c>
      <c r="G13" s="65" t="s">
        <v>245</v>
      </c>
      <c r="H13" s="61">
        <f t="shared" si="0"/>
        <v>4.3955</v>
      </c>
    </row>
    <row r="14" s="42" customFormat="1" ht="22" hidden="1" customHeight="1" spans="1:8">
      <c r="A14" s="58" t="s">
        <v>253</v>
      </c>
      <c r="B14" s="69" t="s">
        <v>254</v>
      </c>
      <c r="C14" s="70">
        <v>0.0835000000000006</v>
      </c>
      <c r="D14" s="61">
        <v>2.468</v>
      </c>
      <c r="E14" s="62">
        <v>0</v>
      </c>
      <c r="F14" s="62">
        <v>0</v>
      </c>
      <c r="G14" s="63" t="s">
        <v>232</v>
      </c>
      <c r="H14" s="61">
        <f t="shared" si="0"/>
        <v>2.5515</v>
      </c>
    </row>
    <row r="15" s="42" customFormat="1" ht="22" customHeight="1" spans="1:8">
      <c r="A15" s="58" t="s">
        <v>255</v>
      </c>
      <c r="B15" s="69" t="s">
        <v>256</v>
      </c>
      <c r="C15" s="70">
        <v>2.3</v>
      </c>
      <c r="D15" s="61">
        <v>6.1165</v>
      </c>
      <c r="E15" s="62">
        <v>7.78</v>
      </c>
      <c r="F15" s="62">
        <v>2.39</v>
      </c>
      <c r="G15" s="67" t="s">
        <v>237</v>
      </c>
      <c r="H15" s="61">
        <f t="shared" si="0"/>
        <v>0.636499999999999</v>
      </c>
    </row>
    <row r="16" s="42" customFormat="1" ht="22" customHeight="1" spans="1:8">
      <c r="A16" s="71"/>
      <c r="B16" s="69"/>
      <c r="C16" s="70"/>
      <c r="D16" s="61"/>
      <c r="E16" s="62"/>
      <c r="F16" s="62">
        <v>5.39</v>
      </c>
      <c r="G16" s="65" t="s">
        <v>242</v>
      </c>
      <c r="H16" s="61"/>
    </row>
    <row r="17" s="42" customFormat="1" ht="22" hidden="1" customHeight="1" spans="1:8">
      <c r="A17" s="58" t="s">
        <v>257</v>
      </c>
      <c r="B17" s="69" t="s">
        <v>258</v>
      </c>
      <c r="C17" s="70">
        <v>0</v>
      </c>
      <c r="D17" s="61">
        <v>0</v>
      </c>
      <c r="E17" s="62">
        <v>0</v>
      </c>
      <c r="F17" s="62">
        <v>0</v>
      </c>
      <c r="G17" s="63" t="s">
        <v>248</v>
      </c>
      <c r="H17" s="61">
        <f t="shared" ref="H17:H33" si="1">C17+D17-E17</f>
        <v>0</v>
      </c>
    </row>
    <row r="18" s="42" customFormat="1" ht="22" hidden="1" customHeight="1" spans="1:8">
      <c r="A18" s="58" t="s">
        <v>259</v>
      </c>
      <c r="B18" s="69" t="s">
        <v>260</v>
      </c>
      <c r="C18" s="70">
        <v>0</v>
      </c>
      <c r="D18" s="61">
        <v>0</v>
      </c>
      <c r="E18" s="62">
        <v>0</v>
      </c>
      <c r="F18" s="62">
        <v>0</v>
      </c>
      <c r="G18" s="63" t="s">
        <v>248</v>
      </c>
      <c r="H18" s="61">
        <f t="shared" si="1"/>
        <v>0</v>
      </c>
    </row>
    <row r="19" s="42" customFormat="1" ht="22" hidden="1" customHeight="1" spans="1:8">
      <c r="A19" s="72" t="s">
        <v>261</v>
      </c>
      <c r="B19" s="69" t="s">
        <v>262</v>
      </c>
      <c r="C19" s="70">
        <v>0</v>
      </c>
      <c r="D19" s="61">
        <v>0.0875</v>
      </c>
      <c r="E19" s="62">
        <v>0</v>
      </c>
      <c r="F19" s="62">
        <v>0</v>
      </c>
      <c r="G19" s="63" t="s">
        <v>232</v>
      </c>
      <c r="H19" s="61">
        <f t="shared" si="1"/>
        <v>0.0875</v>
      </c>
    </row>
    <row r="20" s="42" customFormat="1" ht="22" hidden="1" customHeight="1" spans="1:8">
      <c r="A20" s="72" t="s">
        <v>263</v>
      </c>
      <c r="B20" s="69" t="s">
        <v>264</v>
      </c>
      <c r="C20" s="70">
        <v>0</v>
      </c>
      <c r="D20" s="61">
        <v>0.2725</v>
      </c>
      <c r="E20" s="62">
        <v>0</v>
      </c>
      <c r="F20" s="62">
        <v>0</v>
      </c>
      <c r="G20" s="63" t="s">
        <v>232</v>
      </c>
      <c r="H20" s="61">
        <f t="shared" si="1"/>
        <v>0.2725</v>
      </c>
    </row>
    <row r="21" s="42" customFormat="1" ht="22" customHeight="1" spans="1:8">
      <c r="A21" s="58" t="s">
        <v>265</v>
      </c>
      <c r="B21" s="69" t="s">
        <v>266</v>
      </c>
      <c r="C21" s="70">
        <v>0.1735</v>
      </c>
      <c r="D21" s="61">
        <v>1.3845</v>
      </c>
      <c r="E21" s="62">
        <v>1.36</v>
      </c>
      <c r="F21" s="62">
        <v>1.36</v>
      </c>
      <c r="G21" s="65" t="s">
        <v>245</v>
      </c>
      <c r="H21" s="61">
        <f t="shared" si="1"/>
        <v>0.198</v>
      </c>
    </row>
    <row r="22" s="42" customFormat="1" ht="22" hidden="1" customHeight="1" spans="1:8">
      <c r="A22" s="58" t="s">
        <v>267</v>
      </c>
      <c r="B22" s="69" t="s">
        <v>268</v>
      </c>
      <c r="C22" s="70">
        <v>0.714</v>
      </c>
      <c r="D22" s="61">
        <v>0.5765</v>
      </c>
      <c r="E22" s="62">
        <v>0</v>
      </c>
      <c r="F22" s="62">
        <v>0</v>
      </c>
      <c r="G22" s="63" t="s">
        <v>232</v>
      </c>
      <c r="H22" s="61">
        <f t="shared" si="1"/>
        <v>1.2905</v>
      </c>
    </row>
    <row r="23" s="42" customFormat="1" ht="22" hidden="1" customHeight="1" spans="1:8">
      <c r="A23" s="64" t="s">
        <v>269</v>
      </c>
      <c r="B23" s="69" t="s">
        <v>270</v>
      </c>
      <c r="C23" s="70">
        <v>0.743500000000004</v>
      </c>
      <c r="D23" s="62">
        <v>34.0335</v>
      </c>
      <c r="E23" s="62">
        <v>34.777</v>
      </c>
      <c r="F23" s="62">
        <v>34.777</v>
      </c>
      <c r="G23" s="63" t="s">
        <v>271</v>
      </c>
      <c r="H23" s="61">
        <f t="shared" si="1"/>
        <v>0</v>
      </c>
    </row>
    <row r="24" s="42" customFormat="1" ht="22" customHeight="1" spans="1:8">
      <c r="A24" s="58" t="s">
        <v>272</v>
      </c>
      <c r="B24" s="69" t="s">
        <v>273</v>
      </c>
      <c r="C24" s="70">
        <v>13.9875</v>
      </c>
      <c r="D24" s="62">
        <v>5.472</v>
      </c>
      <c r="E24" s="62">
        <v>10.37</v>
      </c>
      <c r="F24" s="62">
        <v>10.37</v>
      </c>
      <c r="G24" s="65" t="s">
        <v>274</v>
      </c>
      <c r="H24" s="62">
        <f t="shared" si="1"/>
        <v>9.0895</v>
      </c>
    </row>
    <row r="25" s="42" customFormat="1" ht="22" customHeight="1" spans="1:8">
      <c r="A25" s="58" t="s">
        <v>275</v>
      </c>
      <c r="B25" s="69" t="s">
        <v>276</v>
      </c>
      <c r="C25" s="70">
        <v>2.2775</v>
      </c>
      <c r="D25" s="62">
        <v>2.618</v>
      </c>
      <c r="E25" s="62">
        <v>3.75</v>
      </c>
      <c r="F25" s="62">
        <v>3.75</v>
      </c>
      <c r="G25" s="65" t="s">
        <v>245</v>
      </c>
      <c r="H25" s="62">
        <f t="shared" si="1"/>
        <v>1.1455</v>
      </c>
    </row>
    <row r="26" s="42" customFormat="1" ht="22" hidden="1" customHeight="1" spans="1:8">
      <c r="A26" s="58" t="s">
        <v>277</v>
      </c>
      <c r="B26" s="69" t="s">
        <v>278</v>
      </c>
      <c r="C26" s="70">
        <v>0</v>
      </c>
      <c r="D26" s="62">
        <v>0</v>
      </c>
      <c r="E26" s="62">
        <v>0</v>
      </c>
      <c r="F26" s="62">
        <v>0</v>
      </c>
      <c r="G26" s="63" t="s">
        <v>248</v>
      </c>
      <c r="H26" s="62">
        <f t="shared" si="1"/>
        <v>0</v>
      </c>
    </row>
    <row r="27" s="42" customFormat="1" ht="22" hidden="1" customHeight="1" spans="1:8">
      <c r="A27" s="58" t="s">
        <v>279</v>
      </c>
      <c r="B27" s="69" t="s">
        <v>280</v>
      </c>
      <c r="C27" s="70">
        <v>0</v>
      </c>
      <c r="D27" s="62">
        <v>0.0535</v>
      </c>
      <c r="E27" s="62">
        <v>0.0535</v>
      </c>
      <c r="F27" s="62">
        <v>0.0535</v>
      </c>
      <c r="G27" s="63" t="s">
        <v>271</v>
      </c>
      <c r="H27" s="62">
        <f t="shared" si="1"/>
        <v>0</v>
      </c>
    </row>
    <row r="28" s="42" customFormat="1" ht="22" hidden="1" customHeight="1" spans="1:8">
      <c r="A28" s="58" t="s">
        <v>281</v>
      </c>
      <c r="B28" s="69" t="s">
        <v>282</v>
      </c>
      <c r="C28" s="70">
        <v>0</v>
      </c>
      <c r="D28" s="62">
        <v>0</v>
      </c>
      <c r="E28" s="62">
        <v>0</v>
      </c>
      <c r="F28" s="62">
        <v>0</v>
      </c>
      <c r="G28" s="63" t="s">
        <v>248</v>
      </c>
      <c r="H28" s="62">
        <f t="shared" si="1"/>
        <v>0</v>
      </c>
    </row>
    <row r="29" s="42" customFormat="1" ht="22" hidden="1" customHeight="1" spans="1:8">
      <c r="A29" s="58" t="s">
        <v>283</v>
      </c>
      <c r="B29" s="69" t="s">
        <v>284</v>
      </c>
      <c r="C29" s="70">
        <v>0</v>
      </c>
      <c r="D29" s="62">
        <v>0</v>
      </c>
      <c r="E29" s="62">
        <v>0</v>
      </c>
      <c r="F29" s="62">
        <v>0</v>
      </c>
      <c r="G29" s="63" t="s">
        <v>248</v>
      </c>
      <c r="H29" s="62">
        <f t="shared" si="1"/>
        <v>0</v>
      </c>
    </row>
    <row r="30" s="42" customFormat="1" ht="22" hidden="1" customHeight="1" spans="1:8">
      <c r="A30" s="58" t="s">
        <v>285</v>
      </c>
      <c r="B30" s="69" t="s">
        <v>286</v>
      </c>
      <c r="C30" s="70">
        <v>0.503</v>
      </c>
      <c r="D30" s="62">
        <v>0.458</v>
      </c>
      <c r="E30" s="62">
        <v>0</v>
      </c>
      <c r="F30" s="62">
        <v>0</v>
      </c>
      <c r="G30" s="63" t="s">
        <v>232</v>
      </c>
      <c r="H30" s="62">
        <f t="shared" si="1"/>
        <v>0.961</v>
      </c>
    </row>
    <row r="31" s="42" customFormat="1" ht="22" hidden="1" customHeight="1" spans="1:8">
      <c r="A31" s="58" t="s">
        <v>859</v>
      </c>
      <c r="B31" s="69" t="s">
        <v>288</v>
      </c>
      <c r="C31" s="70">
        <v>0</v>
      </c>
      <c r="D31" s="62">
        <v>0</v>
      </c>
      <c r="E31" s="62">
        <v>0</v>
      </c>
      <c r="F31" s="62">
        <v>0</v>
      </c>
      <c r="G31" s="63" t="s">
        <v>248</v>
      </c>
      <c r="H31" s="62">
        <f t="shared" si="1"/>
        <v>0</v>
      </c>
    </row>
    <row r="32" s="42" customFormat="1" ht="22" hidden="1" customHeight="1" spans="1:8">
      <c r="A32" s="72" t="s">
        <v>289</v>
      </c>
      <c r="B32" s="69" t="s">
        <v>290</v>
      </c>
      <c r="C32" s="70">
        <v>0</v>
      </c>
      <c r="D32" s="62">
        <v>0.9675</v>
      </c>
      <c r="E32" s="62">
        <v>0</v>
      </c>
      <c r="F32" s="62">
        <v>0</v>
      </c>
      <c r="G32" s="63" t="s">
        <v>232</v>
      </c>
      <c r="H32" s="62">
        <f t="shared" si="1"/>
        <v>0.9675</v>
      </c>
    </row>
    <row r="33" s="42" customFormat="1" ht="22" customHeight="1" spans="1:8">
      <c r="A33" s="58" t="s">
        <v>291</v>
      </c>
      <c r="B33" s="69" t="s">
        <v>292</v>
      </c>
      <c r="C33" s="70">
        <v>6.04200000000001</v>
      </c>
      <c r="D33" s="62">
        <v>35.24</v>
      </c>
      <c r="E33" s="62">
        <v>41.0165</v>
      </c>
      <c r="F33" s="62">
        <v>40.03</v>
      </c>
      <c r="G33" s="65" t="s">
        <v>245</v>
      </c>
      <c r="H33" s="62">
        <f t="shared" si="1"/>
        <v>0.26550000000001</v>
      </c>
    </row>
    <row r="34" s="42" customFormat="1" ht="22" hidden="1" customHeight="1" spans="1:8">
      <c r="A34" s="71"/>
      <c r="B34" s="69"/>
      <c r="C34" s="70"/>
      <c r="D34" s="62"/>
      <c r="E34" s="62"/>
      <c r="F34" s="62">
        <v>0.9865</v>
      </c>
      <c r="G34" s="63" t="s">
        <v>271</v>
      </c>
      <c r="H34" s="62"/>
    </row>
    <row r="35" s="42" customFormat="1" ht="22" customHeight="1" spans="1:8">
      <c r="A35" s="72" t="s">
        <v>293</v>
      </c>
      <c r="B35" s="69" t="s">
        <v>294</v>
      </c>
      <c r="C35" s="70">
        <v>0</v>
      </c>
      <c r="D35" s="62">
        <v>1.34</v>
      </c>
      <c r="E35" s="62">
        <v>1.34</v>
      </c>
      <c r="F35" s="62">
        <v>1.34</v>
      </c>
      <c r="G35" s="65" t="s">
        <v>245</v>
      </c>
      <c r="H35" s="62">
        <f t="shared" ref="H35:H38" si="2">C35+D35-E35</f>
        <v>0</v>
      </c>
    </row>
    <row r="36" s="42" customFormat="1" ht="22" customHeight="1" spans="1:8">
      <c r="A36" s="72" t="s">
        <v>295</v>
      </c>
      <c r="B36" s="69" t="s">
        <v>296</v>
      </c>
      <c r="C36" s="70">
        <v>0</v>
      </c>
      <c r="D36" s="62">
        <v>18.085</v>
      </c>
      <c r="E36" s="62">
        <v>10.55</v>
      </c>
      <c r="F36" s="62">
        <v>10.55</v>
      </c>
      <c r="G36" s="65" t="s">
        <v>245</v>
      </c>
      <c r="H36" s="62">
        <f t="shared" si="2"/>
        <v>7.535</v>
      </c>
    </row>
    <row r="37" s="42" customFormat="1" ht="22" hidden="1" customHeight="1" spans="1:8">
      <c r="A37" s="72" t="s">
        <v>297</v>
      </c>
      <c r="B37" s="69" t="s">
        <v>298</v>
      </c>
      <c r="C37" s="70">
        <v>0</v>
      </c>
      <c r="D37" s="62">
        <v>0.108</v>
      </c>
      <c r="E37" s="62">
        <v>0</v>
      </c>
      <c r="F37" s="62">
        <v>0</v>
      </c>
      <c r="G37" s="63" t="s">
        <v>232</v>
      </c>
      <c r="H37" s="62">
        <f t="shared" si="2"/>
        <v>0.108</v>
      </c>
    </row>
    <row r="38" s="42" customFormat="1" ht="22" customHeight="1" spans="1:8">
      <c r="A38" s="58" t="s">
        <v>299</v>
      </c>
      <c r="B38" s="69" t="s">
        <v>300</v>
      </c>
      <c r="C38" s="70">
        <v>5.6365</v>
      </c>
      <c r="D38" s="62">
        <v>17.927</v>
      </c>
      <c r="E38" s="62">
        <v>22.934</v>
      </c>
      <c r="F38" s="62">
        <v>21.66</v>
      </c>
      <c r="G38" s="65" t="s">
        <v>245</v>
      </c>
      <c r="H38" s="62">
        <f t="shared" si="2"/>
        <v>0.629499999999997</v>
      </c>
    </row>
    <row r="39" s="42" customFormat="1" ht="22" hidden="1" customHeight="1" spans="1:8">
      <c r="A39" s="71"/>
      <c r="B39" s="69"/>
      <c r="C39" s="70"/>
      <c r="D39" s="62"/>
      <c r="E39" s="62"/>
      <c r="F39" s="62">
        <v>1.274</v>
      </c>
      <c r="G39" s="63" t="s">
        <v>271</v>
      </c>
      <c r="H39" s="62"/>
    </row>
    <row r="40" s="42" customFormat="1" ht="22" hidden="1" customHeight="1" spans="1:8">
      <c r="A40" s="58" t="s">
        <v>301</v>
      </c>
      <c r="B40" s="69" t="s">
        <v>302</v>
      </c>
      <c r="C40" s="70">
        <v>0</v>
      </c>
      <c r="D40" s="62">
        <v>0.7065</v>
      </c>
      <c r="E40" s="62">
        <v>0</v>
      </c>
      <c r="F40" s="62">
        <v>0</v>
      </c>
      <c r="G40" s="63" t="s">
        <v>232</v>
      </c>
      <c r="H40" s="62">
        <f t="shared" ref="H40:H43" si="3">C40+D40-E40</f>
        <v>0.7065</v>
      </c>
    </row>
    <row r="41" s="42" customFormat="1" ht="22" customHeight="1" spans="1:8">
      <c r="A41" s="58" t="s">
        <v>303</v>
      </c>
      <c r="B41" s="69" t="s">
        <v>304</v>
      </c>
      <c r="C41" s="70">
        <v>0</v>
      </c>
      <c r="D41" s="62">
        <v>9.144</v>
      </c>
      <c r="E41" s="62">
        <v>5.79</v>
      </c>
      <c r="F41" s="62">
        <v>5.79</v>
      </c>
      <c r="G41" s="65" t="s">
        <v>245</v>
      </c>
      <c r="H41" s="62">
        <f t="shared" si="3"/>
        <v>3.354</v>
      </c>
    </row>
    <row r="42" s="42" customFormat="1" ht="22" hidden="1" customHeight="1" spans="1:8">
      <c r="A42" s="58" t="s">
        <v>305</v>
      </c>
      <c r="B42" s="69" t="s">
        <v>306</v>
      </c>
      <c r="C42" s="70">
        <v>0</v>
      </c>
      <c r="D42" s="62">
        <v>0.2565</v>
      </c>
      <c r="E42" s="62">
        <v>0</v>
      </c>
      <c r="F42" s="62">
        <v>0</v>
      </c>
      <c r="G42" s="63" t="s">
        <v>232</v>
      </c>
      <c r="H42" s="62">
        <f t="shared" si="3"/>
        <v>0.2565</v>
      </c>
    </row>
    <row r="43" s="42" customFormat="1" ht="30" customHeight="1" spans="1:8">
      <c r="A43" s="58" t="s">
        <v>307</v>
      </c>
      <c r="B43" s="69" t="s">
        <v>308</v>
      </c>
      <c r="C43" s="70">
        <v>6.6065</v>
      </c>
      <c r="D43" s="62">
        <v>14.3855</v>
      </c>
      <c r="E43" s="62">
        <v>18.424</v>
      </c>
      <c r="F43" s="62">
        <v>15.12</v>
      </c>
      <c r="G43" s="65" t="s">
        <v>43</v>
      </c>
      <c r="H43" s="62">
        <f t="shared" si="3"/>
        <v>2.568</v>
      </c>
    </row>
    <row r="44" s="42" customFormat="1" ht="22" hidden="1" customHeight="1" spans="1:8">
      <c r="A44" s="71"/>
      <c r="B44" s="69"/>
      <c r="C44" s="70"/>
      <c r="D44" s="62"/>
      <c r="E44" s="62"/>
      <c r="F44" s="62">
        <v>3.304</v>
      </c>
      <c r="G44" s="63" t="s">
        <v>271</v>
      </c>
      <c r="H44" s="62"/>
    </row>
    <row r="45" s="42" customFormat="1" ht="22" hidden="1" customHeight="1" spans="1:8">
      <c r="A45" s="58" t="s">
        <v>309</v>
      </c>
      <c r="B45" s="69" t="s">
        <v>310</v>
      </c>
      <c r="C45" s="70">
        <v>0</v>
      </c>
      <c r="D45" s="62">
        <v>10.9845</v>
      </c>
      <c r="E45" s="62">
        <v>10.9845</v>
      </c>
      <c r="F45" s="62">
        <v>10.9845</v>
      </c>
      <c r="G45" s="63" t="s">
        <v>271</v>
      </c>
      <c r="H45" s="62">
        <f t="shared" ref="H45:H54" si="4">C45+D45-E45</f>
        <v>0</v>
      </c>
    </row>
    <row r="46" s="42" customFormat="1" ht="22" hidden="1" customHeight="1" spans="1:8">
      <c r="A46" s="58" t="s">
        <v>311</v>
      </c>
      <c r="B46" s="69" t="s">
        <v>312</v>
      </c>
      <c r="C46" s="70">
        <v>0</v>
      </c>
      <c r="D46" s="62">
        <v>19.293</v>
      </c>
      <c r="E46" s="62">
        <v>19.293</v>
      </c>
      <c r="F46" s="62">
        <v>19.293</v>
      </c>
      <c r="G46" s="63" t="s">
        <v>271</v>
      </c>
      <c r="H46" s="62">
        <f t="shared" si="4"/>
        <v>0</v>
      </c>
    </row>
    <row r="47" s="42" customFormat="1" ht="22" hidden="1" customHeight="1" spans="1:8">
      <c r="A47" s="58" t="s">
        <v>313</v>
      </c>
      <c r="B47" s="69" t="s">
        <v>314</v>
      </c>
      <c r="C47" s="70">
        <v>1.5495</v>
      </c>
      <c r="D47" s="62">
        <v>0.703</v>
      </c>
      <c r="E47" s="62">
        <v>0</v>
      </c>
      <c r="F47" s="62">
        <v>0</v>
      </c>
      <c r="G47" s="63" t="s">
        <v>232</v>
      </c>
      <c r="H47" s="62">
        <f t="shared" si="4"/>
        <v>2.2525</v>
      </c>
    </row>
    <row r="48" s="42" customFormat="1" ht="22" hidden="1" customHeight="1" spans="1:8">
      <c r="A48" s="58" t="s">
        <v>315</v>
      </c>
      <c r="B48" s="69" t="s">
        <v>316</v>
      </c>
      <c r="C48" s="70">
        <v>0.699</v>
      </c>
      <c r="D48" s="62">
        <v>0.344</v>
      </c>
      <c r="E48" s="62">
        <v>0</v>
      </c>
      <c r="F48" s="62">
        <v>0</v>
      </c>
      <c r="G48" s="63" t="s">
        <v>232</v>
      </c>
      <c r="H48" s="62">
        <f t="shared" si="4"/>
        <v>1.043</v>
      </c>
    </row>
    <row r="49" s="42" customFormat="1" ht="22" hidden="1" customHeight="1" spans="1:8">
      <c r="A49" s="58" t="s">
        <v>317</v>
      </c>
      <c r="B49" s="69" t="s">
        <v>318</v>
      </c>
      <c r="C49" s="70">
        <v>0</v>
      </c>
      <c r="D49" s="62">
        <v>562.008</v>
      </c>
      <c r="E49" s="62">
        <v>562.008</v>
      </c>
      <c r="F49" s="62">
        <v>562.008</v>
      </c>
      <c r="G49" s="63" t="s">
        <v>271</v>
      </c>
      <c r="H49" s="62">
        <f t="shared" si="4"/>
        <v>0</v>
      </c>
    </row>
    <row r="50" s="42" customFormat="1" ht="22" hidden="1" customHeight="1" spans="1:8">
      <c r="A50" s="58" t="s">
        <v>319</v>
      </c>
      <c r="B50" s="69" t="s">
        <v>320</v>
      </c>
      <c r="C50" s="70">
        <v>0</v>
      </c>
      <c r="D50" s="62">
        <v>0</v>
      </c>
      <c r="E50" s="62">
        <v>0</v>
      </c>
      <c r="F50" s="62">
        <v>0</v>
      </c>
      <c r="G50" s="63" t="s">
        <v>248</v>
      </c>
      <c r="H50" s="62">
        <f t="shared" si="4"/>
        <v>0</v>
      </c>
    </row>
    <row r="51" s="42" customFormat="1" ht="22" hidden="1" customHeight="1" spans="1:8">
      <c r="A51" s="58" t="s">
        <v>321</v>
      </c>
      <c r="B51" s="69" t="s">
        <v>322</v>
      </c>
      <c r="C51" s="70">
        <v>0</v>
      </c>
      <c r="D51" s="62">
        <v>218.6745</v>
      </c>
      <c r="E51" s="62">
        <v>218.6745</v>
      </c>
      <c r="F51" s="62">
        <v>218.6745</v>
      </c>
      <c r="G51" s="63" t="s">
        <v>271</v>
      </c>
      <c r="H51" s="62">
        <f t="shared" si="4"/>
        <v>0</v>
      </c>
    </row>
    <row r="52" s="42" customFormat="1" ht="30" customHeight="1" spans="1:8">
      <c r="A52" s="58" t="s">
        <v>323</v>
      </c>
      <c r="B52" s="69" t="s">
        <v>324</v>
      </c>
      <c r="C52" s="70">
        <v>1.1095</v>
      </c>
      <c r="D52" s="62">
        <v>14.34</v>
      </c>
      <c r="E52" s="62">
        <v>5.18</v>
      </c>
      <c r="F52" s="62">
        <v>5.18</v>
      </c>
      <c r="G52" s="63" t="s">
        <v>43</v>
      </c>
      <c r="H52" s="62">
        <f t="shared" si="4"/>
        <v>10.2695</v>
      </c>
    </row>
    <row r="53" s="42" customFormat="1" ht="22" customHeight="1" spans="1:8">
      <c r="A53" s="58" t="s">
        <v>325</v>
      </c>
      <c r="B53" s="69" t="s">
        <v>326</v>
      </c>
      <c r="C53" s="70">
        <v>0.58</v>
      </c>
      <c r="D53" s="62">
        <v>3.9695</v>
      </c>
      <c r="E53" s="62">
        <v>3.71</v>
      </c>
      <c r="F53" s="62">
        <v>3.71</v>
      </c>
      <c r="G53" s="67" t="s">
        <v>327</v>
      </c>
      <c r="H53" s="62">
        <f t="shared" si="4"/>
        <v>0.8395</v>
      </c>
    </row>
    <row r="54" s="42" customFormat="1" ht="22" customHeight="1" spans="1:8">
      <c r="A54" s="58" t="s">
        <v>328</v>
      </c>
      <c r="B54" s="69" t="s">
        <v>329</v>
      </c>
      <c r="C54" s="70">
        <v>49.1784999999999</v>
      </c>
      <c r="D54" s="62">
        <v>168.976</v>
      </c>
      <c r="E54" s="62">
        <v>199.14</v>
      </c>
      <c r="F54" s="62">
        <v>38.37</v>
      </c>
      <c r="G54" s="65" t="s">
        <v>330</v>
      </c>
      <c r="H54" s="62">
        <f t="shared" si="4"/>
        <v>19.0144999999999</v>
      </c>
    </row>
    <row r="55" s="42" customFormat="1" ht="22" customHeight="1" spans="1:8">
      <c r="A55" s="71"/>
      <c r="B55" s="69"/>
      <c r="C55" s="70"/>
      <c r="D55" s="62"/>
      <c r="E55" s="62"/>
      <c r="F55" s="62">
        <v>140.63</v>
      </c>
      <c r="G55" s="65" t="s">
        <v>327</v>
      </c>
      <c r="H55" s="62"/>
    </row>
    <row r="56" s="42" customFormat="1" ht="22" customHeight="1" spans="1:8">
      <c r="A56" s="71"/>
      <c r="B56" s="69"/>
      <c r="C56" s="70"/>
      <c r="D56" s="62"/>
      <c r="E56" s="62"/>
      <c r="F56" s="62">
        <v>20.14</v>
      </c>
      <c r="G56" s="65" t="s">
        <v>331</v>
      </c>
      <c r="H56" s="62"/>
    </row>
    <row r="57" s="42" customFormat="1" ht="22" customHeight="1" spans="1:8">
      <c r="A57" s="58" t="s">
        <v>332</v>
      </c>
      <c r="B57" s="69" t="s">
        <v>333</v>
      </c>
      <c r="C57" s="70">
        <v>7.08699999999999</v>
      </c>
      <c r="D57" s="62">
        <v>54.6265</v>
      </c>
      <c r="E57" s="62">
        <v>56.88</v>
      </c>
      <c r="F57" s="62">
        <v>56.88</v>
      </c>
      <c r="G57" s="65" t="s">
        <v>334</v>
      </c>
      <c r="H57" s="62">
        <f t="shared" ref="H57:H81" si="5">C57+D57-E57</f>
        <v>4.83349999999999</v>
      </c>
    </row>
    <row r="58" s="42" customFormat="1" ht="22" hidden="1" customHeight="1" spans="1:8">
      <c r="A58" s="58" t="s">
        <v>335</v>
      </c>
      <c r="B58" s="69" t="s">
        <v>336</v>
      </c>
      <c r="C58" s="70">
        <v>8.904</v>
      </c>
      <c r="D58" s="62">
        <v>8.1195</v>
      </c>
      <c r="E58" s="62">
        <v>0</v>
      </c>
      <c r="F58" s="62">
        <v>0</v>
      </c>
      <c r="G58" s="63" t="s">
        <v>232</v>
      </c>
      <c r="H58" s="62">
        <f t="shared" si="5"/>
        <v>17.0235</v>
      </c>
    </row>
    <row r="59" s="42" customFormat="1" ht="22" hidden="1" customHeight="1" spans="1:8">
      <c r="A59" s="58" t="s">
        <v>337</v>
      </c>
      <c r="B59" s="69" t="s">
        <v>338</v>
      </c>
      <c r="C59" s="70">
        <v>0</v>
      </c>
      <c r="D59" s="62">
        <v>0.5925</v>
      </c>
      <c r="E59" s="62">
        <v>0.5925</v>
      </c>
      <c r="F59" s="62">
        <v>0.5925</v>
      </c>
      <c r="G59" s="63" t="s">
        <v>271</v>
      </c>
      <c r="H59" s="62">
        <f t="shared" si="5"/>
        <v>0</v>
      </c>
    </row>
    <row r="60" s="42" customFormat="1" ht="22" hidden="1" customHeight="1" spans="1:8">
      <c r="A60" s="58" t="s">
        <v>339</v>
      </c>
      <c r="B60" s="69" t="s">
        <v>340</v>
      </c>
      <c r="C60" s="70">
        <v>0</v>
      </c>
      <c r="D60" s="62">
        <v>0</v>
      </c>
      <c r="E60" s="62">
        <v>0</v>
      </c>
      <c r="F60" s="62">
        <v>0</v>
      </c>
      <c r="G60" s="73" t="s">
        <v>248</v>
      </c>
      <c r="H60" s="62">
        <f t="shared" si="5"/>
        <v>0</v>
      </c>
    </row>
    <row r="61" s="42" customFormat="1" ht="22" hidden="1" customHeight="1" spans="1:8">
      <c r="A61" s="58" t="s">
        <v>341</v>
      </c>
      <c r="B61" s="69" t="s">
        <v>342</v>
      </c>
      <c r="C61" s="70">
        <v>0</v>
      </c>
      <c r="D61" s="62">
        <v>139.8205</v>
      </c>
      <c r="E61" s="62">
        <v>139.8205</v>
      </c>
      <c r="F61" s="62">
        <v>139.8205</v>
      </c>
      <c r="G61" s="63" t="s">
        <v>271</v>
      </c>
      <c r="H61" s="62">
        <f t="shared" si="5"/>
        <v>0</v>
      </c>
    </row>
    <row r="62" s="42" customFormat="1" ht="22" hidden="1" customHeight="1" spans="1:8">
      <c r="A62" s="58" t="s">
        <v>343</v>
      </c>
      <c r="B62" s="69" t="s">
        <v>344</v>
      </c>
      <c r="C62" s="70">
        <v>0</v>
      </c>
      <c r="D62" s="62">
        <v>0</v>
      </c>
      <c r="E62" s="62">
        <v>0</v>
      </c>
      <c r="F62" s="62">
        <v>0</v>
      </c>
      <c r="G62" s="63" t="s">
        <v>248</v>
      </c>
      <c r="H62" s="62">
        <f t="shared" si="5"/>
        <v>0</v>
      </c>
    </row>
    <row r="63" s="42" customFormat="1" ht="22" customHeight="1" spans="1:8">
      <c r="A63" s="58" t="s">
        <v>345</v>
      </c>
      <c r="B63" s="69" t="s">
        <v>346</v>
      </c>
      <c r="C63" s="70">
        <v>3.6635</v>
      </c>
      <c r="D63" s="62">
        <v>4.0355</v>
      </c>
      <c r="E63" s="62">
        <v>5.86</v>
      </c>
      <c r="F63" s="62">
        <v>5.86</v>
      </c>
      <c r="G63" s="63" t="s">
        <v>274</v>
      </c>
      <c r="H63" s="62">
        <f t="shared" si="5"/>
        <v>1.839</v>
      </c>
    </row>
    <row r="64" s="42" customFormat="1" ht="22" hidden="1" customHeight="1" spans="1:8">
      <c r="A64" s="68" t="s">
        <v>347</v>
      </c>
      <c r="B64" s="69" t="s">
        <v>348</v>
      </c>
      <c r="C64" s="70">
        <v>0</v>
      </c>
      <c r="D64" s="62">
        <v>0</v>
      </c>
      <c r="E64" s="62">
        <v>0</v>
      </c>
      <c r="F64" s="62">
        <v>0</v>
      </c>
      <c r="G64" s="63" t="s">
        <v>248</v>
      </c>
      <c r="H64" s="62">
        <f t="shared" si="5"/>
        <v>0</v>
      </c>
    </row>
    <row r="65" s="42" customFormat="1" ht="22" hidden="1" customHeight="1" spans="1:8">
      <c r="A65" s="58" t="s">
        <v>349</v>
      </c>
      <c r="B65" s="69" t="s">
        <v>350</v>
      </c>
      <c r="C65" s="70">
        <v>0</v>
      </c>
      <c r="D65" s="62">
        <v>0</v>
      </c>
      <c r="E65" s="62">
        <v>0</v>
      </c>
      <c r="F65" s="62">
        <v>0</v>
      </c>
      <c r="G65" s="63" t="s">
        <v>248</v>
      </c>
      <c r="H65" s="62">
        <f t="shared" si="5"/>
        <v>0</v>
      </c>
    </row>
    <row r="66" s="42" customFormat="1" ht="22" hidden="1" customHeight="1" spans="1:8">
      <c r="A66" s="58" t="s">
        <v>351</v>
      </c>
      <c r="B66" s="69" t="s">
        <v>352</v>
      </c>
      <c r="C66" s="70">
        <v>0</v>
      </c>
      <c r="D66" s="62">
        <v>0</v>
      </c>
      <c r="E66" s="62">
        <v>0</v>
      </c>
      <c r="F66" s="62">
        <v>0</v>
      </c>
      <c r="G66" s="63" t="s">
        <v>248</v>
      </c>
      <c r="H66" s="62">
        <f t="shared" si="5"/>
        <v>0</v>
      </c>
    </row>
    <row r="67" s="42" customFormat="1" ht="22" hidden="1" customHeight="1" spans="1:8">
      <c r="A67" s="58" t="s">
        <v>353</v>
      </c>
      <c r="B67" s="69" t="s">
        <v>354</v>
      </c>
      <c r="C67" s="70">
        <v>0</v>
      </c>
      <c r="D67" s="62">
        <v>0</v>
      </c>
      <c r="E67" s="62">
        <v>0</v>
      </c>
      <c r="F67" s="62">
        <v>0</v>
      </c>
      <c r="G67" s="63" t="s">
        <v>248</v>
      </c>
      <c r="H67" s="62">
        <f t="shared" si="5"/>
        <v>0</v>
      </c>
    </row>
    <row r="68" s="42" customFormat="1" ht="22" customHeight="1" spans="1:8">
      <c r="A68" s="58" t="s">
        <v>355</v>
      </c>
      <c r="B68" s="69" t="s">
        <v>356</v>
      </c>
      <c r="C68" s="70">
        <v>0.736499999999999</v>
      </c>
      <c r="D68" s="62">
        <v>6.725</v>
      </c>
      <c r="E68" s="62">
        <v>5.72</v>
      </c>
      <c r="F68" s="62">
        <v>5.72</v>
      </c>
      <c r="G68" s="63" t="s">
        <v>327</v>
      </c>
      <c r="H68" s="62">
        <f t="shared" si="5"/>
        <v>1.7415</v>
      </c>
    </row>
    <row r="69" s="42" customFormat="1" ht="22" hidden="1" customHeight="1" spans="1:8">
      <c r="A69" s="58" t="s">
        <v>357</v>
      </c>
      <c r="B69" s="69" t="s">
        <v>358</v>
      </c>
      <c r="C69" s="70">
        <v>0.3345</v>
      </c>
      <c r="D69" s="62">
        <v>1.447</v>
      </c>
      <c r="E69" s="62">
        <v>0</v>
      </c>
      <c r="F69" s="62">
        <v>0</v>
      </c>
      <c r="G69" s="63" t="s">
        <v>232</v>
      </c>
      <c r="H69" s="62">
        <f t="shared" si="5"/>
        <v>1.7815</v>
      </c>
    </row>
    <row r="70" s="42" customFormat="1" ht="22" hidden="1" customHeight="1" spans="1:8">
      <c r="A70" s="58" t="s">
        <v>359</v>
      </c>
      <c r="B70" s="69" t="s">
        <v>360</v>
      </c>
      <c r="C70" s="70">
        <v>0</v>
      </c>
      <c r="D70" s="62">
        <v>0</v>
      </c>
      <c r="E70" s="62">
        <v>0</v>
      </c>
      <c r="F70" s="62">
        <v>0</v>
      </c>
      <c r="G70" s="63" t="s">
        <v>248</v>
      </c>
      <c r="H70" s="62">
        <f t="shared" si="5"/>
        <v>0</v>
      </c>
    </row>
    <row r="71" s="42" customFormat="1" ht="22" hidden="1" customHeight="1" spans="1:8">
      <c r="A71" s="58" t="s">
        <v>361</v>
      </c>
      <c r="B71" s="69" t="s">
        <v>362</v>
      </c>
      <c r="C71" s="70">
        <v>0</v>
      </c>
      <c r="D71" s="62">
        <v>0</v>
      </c>
      <c r="E71" s="62">
        <v>0</v>
      </c>
      <c r="F71" s="62">
        <v>0</v>
      </c>
      <c r="G71" s="63" t="s">
        <v>248</v>
      </c>
      <c r="H71" s="62">
        <f t="shared" si="5"/>
        <v>0</v>
      </c>
    </row>
    <row r="72" s="42" customFormat="1" ht="22" hidden="1" customHeight="1" spans="1:8">
      <c r="A72" s="58" t="s">
        <v>363</v>
      </c>
      <c r="B72" s="69" t="s">
        <v>364</v>
      </c>
      <c r="C72" s="70">
        <v>0</v>
      </c>
      <c r="D72" s="62">
        <v>0</v>
      </c>
      <c r="E72" s="62">
        <v>0</v>
      </c>
      <c r="F72" s="62">
        <v>0</v>
      </c>
      <c r="G72" s="63" t="s">
        <v>248</v>
      </c>
      <c r="H72" s="62">
        <f t="shared" si="5"/>
        <v>0</v>
      </c>
    </row>
    <row r="73" s="42" customFormat="1" ht="22" hidden="1" customHeight="1" spans="1:8">
      <c r="A73" s="58" t="s">
        <v>365</v>
      </c>
      <c r="B73" s="69" t="s">
        <v>366</v>
      </c>
      <c r="C73" s="70">
        <v>0</v>
      </c>
      <c r="D73" s="62">
        <v>53.1005</v>
      </c>
      <c r="E73" s="62">
        <v>53.1005</v>
      </c>
      <c r="F73" s="62">
        <v>53.1005</v>
      </c>
      <c r="G73" s="63" t="s">
        <v>367</v>
      </c>
      <c r="H73" s="62">
        <f t="shared" si="5"/>
        <v>0</v>
      </c>
    </row>
    <row r="74" s="42" customFormat="1" ht="22" hidden="1" customHeight="1" spans="1:8">
      <c r="A74" s="58" t="s">
        <v>368</v>
      </c>
      <c r="B74" s="69" t="s">
        <v>369</v>
      </c>
      <c r="C74" s="70">
        <v>0</v>
      </c>
      <c r="D74" s="62">
        <v>1.068</v>
      </c>
      <c r="E74" s="62">
        <v>1.068</v>
      </c>
      <c r="F74" s="62">
        <v>1.068</v>
      </c>
      <c r="G74" s="63" t="s">
        <v>367</v>
      </c>
      <c r="H74" s="62">
        <f t="shared" si="5"/>
        <v>0</v>
      </c>
    </row>
    <row r="75" s="42" customFormat="1" ht="22" hidden="1" customHeight="1" spans="1:8">
      <c r="A75" s="58" t="s">
        <v>370</v>
      </c>
      <c r="B75" s="69" t="s">
        <v>371</v>
      </c>
      <c r="C75" s="70">
        <v>0.6145</v>
      </c>
      <c r="D75" s="62">
        <v>0.277</v>
      </c>
      <c r="E75" s="62">
        <v>0</v>
      </c>
      <c r="F75" s="62">
        <v>0</v>
      </c>
      <c r="G75" s="63" t="s">
        <v>232</v>
      </c>
      <c r="H75" s="62">
        <f t="shared" si="5"/>
        <v>0.8915</v>
      </c>
    </row>
    <row r="76" s="42" customFormat="1" ht="22" customHeight="1" spans="1:8">
      <c r="A76" s="58" t="s">
        <v>372</v>
      </c>
      <c r="B76" s="69" t="s">
        <v>373</v>
      </c>
      <c r="C76" s="70">
        <v>37.2175000000001</v>
      </c>
      <c r="D76" s="62">
        <v>186.931</v>
      </c>
      <c r="E76" s="62">
        <v>159.36</v>
      </c>
      <c r="F76" s="62">
        <v>159.36</v>
      </c>
      <c r="G76" s="65" t="s">
        <v>374</v>
      </c>
      <c r="H76" s="62">
        <f t="shared" si="5"/>
        <v>64.7885000000001</v>
      </c>
    </row>
    <row r="77" s="42" customFormat="1" ht="22" customHeight="1" spans="1:8">
      <c r="A77" s="58" t="s">
        <v>860</v>
      </c>
      <c r="B77" s="69" t="s">
        <v>376</v>
      </c>
      <c r="C77" s="70">
        <v>13.986</v>
      </c>
      <c r="D77" s="62">
        <v>19.6275</v>
      </c>
      <c r="E77" s="62">
        <v>18.43</v>
      </c>
      <c r="F77" s="62">
        <v>18.43</v>
      </c>
      <c r="G77" s="65" t="s">
        <v>327</v>
      </c>
      <c r="H77" s="62">
        <f t="shared" si="5"/>
        <v>15.1835</v>
      </c>
    </row>
    <row r="78" s="42" customFormat="1" ht="22" hidden="1" customHeight="1" spans="1:8">
      <c r="A78" s="58" t="s">
        <v>377</v>
      </c>
      <c r="B78" s="69" t="s">
        <v>378</v>
      </c>
      <c r="C78" s="70">
        <v>0</v>
      </c>
      <c r="D78" s="62">
        <v>0</v>
      </c>
      <c r="E78" s="62">
        <v>0</v>
      </c>
      <c r="F78" s="62">
        <v>0</v>
      </c>
      <c r="G78" s="63" t="s">
        <v>248</v>
      </c>
      <c r="H78" s="62">
        <f t="shared" si="5"/>
        <v>0</v>
      </c>
    </row>
    <row r="79" s="42" customFormat="1" ht="22" hidden="1" customHeight="1" spans="1:8">
      <c r="A79" s="58" t="s">
        <v>379</v>
      </c>
      <c r="B79" s="69" t="s">
        <v>380</v>
      </c>
      <c r="C79" s="70">
        <v>0</v>
      </c>
      <c r="D79" s="62">
        <v>0</v>
      </c>
      <c r="E79" s="62">
        <v>0</v>
      </c>
      <c r="F79" s="62">
        <v>0</v>
      </c>
      <c r="G79" s="63" t="s">
        <v>248</v>
      </c>
      <c r="H79" s="62">
        <f t="shared" si="5"/>
        <v>0</v>
      </c>
    </row>
    <row r="80" s="42" customFormat="1" ht="22" hidden="1" customHeight="1" spans="1:8">
      <c r="A80" s="58" t="s">
        <v>381</v>
      </c>
      <c r="B80" s="69" t="s">
        <v>382</v>
      </c>
      <c r="C80" s="70">
        <v>0</v>
      </c>
      <c r="D80" s="62">
        <v>359.0825</v>
      </c>
      <c r="E80" s="62">
        <v>359.0825</v>
      </c>
      <c r="F80" s="62">
        <v>359.0825</v>
      </c>
      <c r="G80" s="63" t="s">
        <v>367</v>
      </c>
      <c r="H80" s="62">
        <f t="shared" si="5"/>
        <v>0</v>
      </c>
    </row>
    <row r="81" s="42" customFormat="1" ht="22" customHeight="1" spans="1:8">
      <c r="A81" s="58" t="s">
        <v>383</v>
      </c>
      <c r="B81" s="69" t="s">
        <v>384</v>
      </c>
      <c r="C81" s="70">
        <v>6.77099999999999</v>
      </c>
      <c r="D81" s="62">
        <v>17.6885</v>
      </c>
      <c r="E81" s="62">
        <v>23.12</v>
      </c>
      <c r="F81" s="62">
        <v>15.13</v>
      </c>
      <c r="G81" s="63" t="s">
        <v>274</v>
      </c>
      <c r="H81" s="62">
        <f t="shared" si="5"/>
        <v>1.33949999999999</v>
      </c>
    </row>
    <row r="82" s="42" customFormat="1" ht="22" customHeight="1" spans="1:8">
      <c r="A82" s="71"/>
      <c r="B82" s="69"/>
      <c r="C82" s="70"/>
      <c r="D82" s="62"/>
      <c r="E82" s="62"/>
      <c r="F82" s="62">
        <v>7.99</v>
      </c>
      <c r="G82" s="63" t="s">
        <v>242</v>
      </c>
      <c r="H82" s="62"/>
    </row>
    <row r="83" s="42" customFormat="1" ht="22" customHeight="1" spans="1:8">
      <c r="A83" s="58" t="s">
        <v>385</v>
      </c>
      <c r="B83" s="69" t="s">
        <v>386</v>
      </c>
      <c r="C83" s="70">
        <v>3.4615</v>
      </c>
      <c r="D83" s="62">
        <v>2.5325</v>
      </c>
      <c r="E83" s="62">
        <v>4.62</v>
      </c>
      <c r="F83" s="62">
        <v>4.62</v>
      </c>
      <c r="G83" s="63" t="s">
        <v>274</v>
      </c>
      <c r="H83" s="62">
        <f t="shared" ref="H83:H109" si="6">C83+D83-E83</f>
        <v>1.374</v>
      </c>
    </row>
    <row r="84" s="42" customFormat="1" ht="22" customHeight="1" spans="1:8">
      <c r="A84" s="58" t="s">
        <v>387</v>
      </c>
      <c r="B84" s="69" t="s">
        <v>388</v>
      </c>
      <c r="C84" s="70">
        <v>6.635</v>
      </c>
      <c r="D84" s="62">
        <v>4.4255</v>
      </c>
      <c r="E84" s="62">
        <v>7.34</v>
      </c>
      <c r="F84" s="62">
        <v>3.86</v>
      </c>
      <c r="G84" s="63" t="s">
        <v>274</v>
      </c>
      <c r="H84" s="62">
        <f t="shared" si="6"/>
        <v>3.7205</v>
      </c>
    </row>
    <row r="85" s="42" customFormat="1" ht="22" customHeight="1" spans="1:8">
      <c r="A85" s="71"/>
      <c r="B85" s="69"/>
      <c r="C85" s="70"/>
      <c r="D85" s="62"/>
      <c r="E85" s="62"/>
      <c r="F85" s="62">
        <v>3.48</v>
      </c>
      <c r="G85" s="63" t="s">
        <v>389</v>
      </c>
      <c r="H85" s="62"/>
    </row>
    <row r="86" s="42" customFormat="1" ht="22" hidden="1" customHeight="1" spans="1:8">
      <c r="A86" s="58" t="s">
        <v>390</v>
      </c>
      <c r="B86" s="69" t="s">
        <v>391</v>
      </c>
      <c r="C86" s="70">
        <v>0</v>
      </c>
      <c r="D86" s="62">
        <v>0</v>
      </c>
      <c r="E86" s="62">
        <v>0</v>
      </c>
      <c r="F86" s="62">
        <v>0</v>
      </c>
      <c r="G86" s="73" t="s">
        <v>248</v>
      </c>
      <c r="H86" s="62">
        <f t="shared" si="6"/>
        <v>0</v>
      </c>
    </row>
    <row r="87" s="42" customFormat="1" ht="22" hidden="1" customHeight="1" spans="1:8">
      <c r="A87" s="58" t="s">
        <v>392</v>
      </c>
      <c r="B87" s="69" t="s">
        <v>393</v>
      </c>
      <c r="C87" s="70">
        <v>0.037</v>
      </c>
      <c r="D87" s="62">
        <v>0</v>
      </c>
      <c r="E87" s="62">
        <v>0</v>
      </c>
      <c r="F87" s="62">
        <v>0</v>
      </c>
      <c r="G87" s="63" t="s">
        <v>232</v>
      </c>
      <c r="H87" s="62">
        <f t="shared" si="6"/>
        <v>0.037</v>
      </c>
    </row>
    <row r="88" s="42" customFormat="1" ht="22" hidden="1" customHeight="1" spans="1:8">
      <c r="A88" s="58" t="s">
        <v>394</v>
      </c>
      <c r="B88" s="69" t="s">
        <v>395</v>
      </c>
      <c r="C88" s="70">
        <v>0.405</v>
      </c>
      <c r="D88" s="62">
        <v>1.093</v>
      </c>
      <c r="E88" s="62">
        <v>0</v>
      </c>
      <c r="F88" s="62">
        <v>0</v>
      </c>
      <c r="G88" s="63" t="s">
        <v>232</v>
      </c>
      <c r="H88" s="62">
        <f t="shared" si="6"/>
        <v>1.498</v>
      </c>
    </row>
    <row r="89" s="42" customFormat="1" ht="22" hidden="1" customHeight="1" spans="1:8">
      <c r="A89" s="58" t="s">
        <v>396</v>
      </c>
      <c r="B89" s="69" t="s">
        <v>397</v>
      </c>
      <c r="C89" s="70">
        <v>0</v>
      </c>
      <c r="D89" s="62">
        <v>65.94</v>
      </c>
      <c r="E89" s="62">
        <v>65.94</v>
      </c>
      <c r="F89" s="62">
        <v>65.94</v>
      </c>
      <c r="G89" s="63" t="s">
        <v>367</v>
      </c>
      <c r="H89" s="62">
        <f t="shared" si="6"/>
        <v>0</v>
      </c>
    </row>
    <row r="90" s="42" customFormat="1" ht="22" hidden="1" customHeight="1" spans="1:8">
      <c r="A90" s="58" t="s">
        <v>861</v>
      </c>
      <c r="B90" s="69" t="s">
        <v>399</v>
      </c>
      <c r="C90" s="70">
        <v>0</v>
      </c>
      <c r="D90" s="62">
        <v>0</v>
      </c>
      <c r="E90" s="62">
        <v>0</v>
      </c>
      <c r="F90" s="62">
        <v>0</v>
      </c>
      <c r="G90" s="63" t="s">
        <v>248</v>
      </c>
      <c r="H90" s="62">
        <f t="shared" si="6"/>
        <v>0</v>
      </c>
    </row>
    <row r="91" s="42" customFormat="1" ht="22" hidden="1" customHeight="1" spans="1:8">
      <c r="A91" s="58" t="s">
        <v>862</v>
      </c>
      <c r="B91" s="69" t="s">
        <v>401</v>
      </c>
      <c r="C91" s="70">
        <v>0</v>
      </c>
      <c r="D91" s="62">
        <v>0</v>
      </c>
      <c r="E91" s="62">
        <v>0</v>
      </c>
      <c r="F91" s="62">
        <v>0</v>
      </c>
      <c r="G91" s="63" t="s">
        <v>248</v>
      </c>
      <c r="H91" s="62">
        <f t="shared" si="6"/>
        <v>0</v>
      </c>
    </row>
    <row r="92" s="42" customFormat="1" ht="22" hidden="1" customHeight="1" spans="1:8">
      <c r="A92" s="58" t="s">
        <v>863</v>
      </c>
      <c r="B92" s="69" t="s">
        <v>403</v>
      </c>
      <c r="C92" s="70">
        <v>8.114</v>
      </c>
      <c r="D92" s="62">
        <v>21.624</v>
      </c>
      <c r="E92" s="62">
        <v>0</v>
      </c>
      <c r="F92" s="62">
        <v>0</v>
      </c>
      <c r="G92" s="63" t="s">
        <v>232</v>
      </c>
      <c r="H92" s="62">
        <f t="shared" si="6"/>
        <v>29.738</v>
      </c>
    </row>
    <row r="93" s="42" customFormat="1" ht="22" hidden="1" customHeight="1" spans="1:8">
      <c r="A93" s="58" t="s">
        <v>864</v>
      </c>
      <c r="B93" s="69" t="s">
        <v>405</v>
      </c>
      <c r="C93" s="70">
        <v>0</v>
      </c>
      <c r="D93" s="62">
        <v>0</v>
      </c>
      <c r="E93" s="62">
        <v>0</v>
      </c>
      <c r="F93" s="62">
        <v>0</v>
      </c>
      <c r="G93" s="63" t="s">
        <v>248</v>
      </c>
      <c r="H93" s="62">
        <f t="shared" si="6"/>
        <v>0</v>
      </c>
    </row>
    <row r="94" s="42" customFormat="1" ht="22" hidden="1" customHeight="1" spans="1:8">
      <c r="A94" s="58" t="s">
        <v>406</v>
      </c>
      <c r="B94" s="69" t="s">
        <v>407</v>
      </c>
      <c r="C94" s="70">
        <v>0</v>
      </c>
      <c r="D94" s="62">
        <v>11.8295</v>
      </c>
      <c r="E94" s="62">
        <v>11.8295</v>
      </c>
      <c r="F94" s="62">
        <v>11.8295</v>
      </c>
      <c r="G94" s="63" t="s">
        <v>367</v>
      </c>
      <c r="H94" s="62">
        <f t="shared" si="6"/>
        <v>0</v>
      </c>
    </row>
    <row r="95" s="42" customFormat="1" ht="22" customHeight="1" spans="1:8">
      <c r="A95" s="58" t="s">
        <v>865</v>
      </c>
      <c r="B95" s="69" t="s">
        <v>409</v>
      </c>
      <c r="C95" s="70">
        <v>6.0795</v>
      </c>
      <c r="D95" s="62">
        <v>2.47</v>
      </c>
      <c r="E95" s="62">
        <v>6.32</v>
      </c>
      <c r="F95" s="62">
        <v>6.32</v>
      </c>
      <c r="G95" s="63" t="s">
        <v>274</v>
      </c>
      <c r="H95" s="62">
        <f t="shared" si="6"/>
        <v>2.2295</v>
      </c>
    </row>
    <row r="96" s="42" customFormat="1" ht="22" customHeight="1" spans="1:8">
      <c r="A96" s="58" t="s">
        <v>410</v>
      </c>
      <c r="B96" s="69" t="s">
        <v>411</v>
      </c>
      <c r="C96" s="70">
        <v>4.343</v>
      </c>
      <c r="D96" s="62">
        <v>1.535</v>
      </c>
      <c r="E96" s="62">
        <v>4.56</v>
      </c>
      <c r="F96" s="62">
        <v>4.56</v>
      </c>
      <c r="G96" s="63" t="s">
        <v>274</v>
      </c>
      <c r="H96" s="62">
        <f t="shared" si="6"/>
        <v>1.318</v>
      </c>
    </row>
    <row r="97" s="42" customFormat="1" ht="22" customHeight="1" spans="1:8">
      <c r="A97" s="58" t="s">
        <v>412</v>
      </c>
      <c r="B97" s="69" t="s">
        <v>413</v>
      </c>
      <c r="C97" s="70">
        <v>6.0875</v>
      </c>
      <c r="D97" s="62">
        <v>2.421</v>
      </c>
      <c r="E97" s="62">
        <v>6.35</v>
      </c>
      <c r="F97" s="62">
        <v>6.35</v>
      </c>
      <c r="G97" s="63" t="s">
        <v>274</v>
      </c>
      <c r="H97" s="62">
        <f t="shared" si="6"/>
        <v>2.1585</v>
      </c>
    </row>
    <row r="98" s="42" customFormat="1" ht="22" customHeight="1" spans="1:8">
      <c r="A98" s="58" t="s">
        <v>866</v>
      </c>
      <c r="B98" s="69" t="s">
        <v>409</v>
      </c>
      <c r="C98" s="70">
        <v>2.3105</v>
      </c>
      <c r="D98" s="62">
        <v>0.9355</v>
      </c>
      <c r="E98" s="62">
        <v>2.42</v>
      </c>
      <c r="F98" s="62">
        <v>2.42</v>
      </c>
      <c r="G98" s="63" t="s">
        <v>274</v>
      </c>
      <c r="H98" s="62">
        <f t="shared" si="6"/>
        <v>0.826000000000001</v>
      </c>
    </row>
    <row r="99" s="42" customFormat="1" ht="22" hidden="1" customHeight="1" spans="1:8">
      <c r="A99" s="58" t="s">
        <v>415</v>
      </c>
      <c r="B99" s="69" t="s">
        <v>411</v>
      </c>
      <c r="C99" s="70">
        <v>0</v>
      </c>
      <c r="D99" s="62">
        <v>0</v>
      </c>
      <c r="E99" s="62">
        <v>0</v>
      </c>
      <c r="F99" s="62">
        <v>0</v>
      </c>
      <c r="G99" s="63" t="s">
        <v>248</v>
      </c>
      <c r="H99" s="62">
        <f t="shared" si="6"/>
        <v>0</v>
      </c>
    </row>
    <row r="100" s="42" customFormat="1" ht="22" hidden="1" customHeight="1" spans="1:8">
      <c r="A100" s="58" t="s">
        <v>416</v>
      </c>
      <c r="B100" s="69" t="s">
        <v>417</v>
      </c>
      <c r="C100" s="70">
        <v>0</v>
      </c>
      <c r="D100" s="62">
        <v>0</v>
      </c>
      <c r="E100" s="62">
        <v>0</v>
      </c>
      <c r="F100" s="62">
        <v>0</v>
      </c>
      <c r="G100" s="63" t="s">
        <v>248</v>
      </c>
      <c r="H100" s="62">
        <f t="shared" si="6"/>
        <v>0</v>
      </c>
    </row>
    <row r="101" s="42" customFormat="1" ht="22" customHeight="1" spans="1:8">
      <c r="A101" s="58" t="s">
        <v>418</v>
      </c>
      <c r="B101" s="69" t="s">
        <v>419</v>
      </c>
      <c r="C101" s="70">
        <v>5.244</v>
      </c>
      <c r="D101" s="62">
        <v>1.5785</v>
      </c>
      <c r="E101" s="62">
        <v>5.2</v>
      </c>
      <c r="F101" s="62">
        <v>5.2</v>
      </c>
      <c r="G101" s="63" t="s">
        <v>274</v>
      </c>
      <c r="H101" s="62">
        <f t="shared" si="6"/>
        <v>1.6225</v>
      </c>
    </row>
    <row r="102" s="42" customFormat="1" ht="22" hidden="1" customHeight="1" spans="1:8">
      <c r="A102" s="58" t="s">
        <v>420</v>
      </c>
      <c r="B102" s="69" t="s">
        <v>421</v>
      </c>
      <c r="C102" s="70">
        <v>0</v>
      </c>
      <c r="D102" s="62">
        <v>9.512</v>
      </c>
      <c r="E102" s="62">
        <v>9.512</v>
      </c>
      <c r="F102" s="62">
        <v>9.512</v>
      </c>
      <c r="G102" s="63" t="s">
        <v>367</v>
      </c>
      <c r="H102" s="62">
        <f t="shared" si="6"/>
        <v>0</v>
      </c>
    </row>
    <row r="103" s="42" customFormat="1" ht="22" hidden="1" customHeight="1" spans="1:8">
      <c r="A103" s="58" t="s">
        <v>422</v>
      </c>
      <c r="B103" s="69" t="s">
        <v>423</v>
      </c>
      <c r="C103" s="70">
        <v>0</v>
      </c>
      <c r="D103" s="62">
        <v>40.537</v>
      </c>
      <c r="E103" s="62">
        <v>40.537</v>
      </c>
      <c r="F103" s="62">
        <v>40.537</v>
      </c>
      <c r="G103" s="63" t="s">
        <v>367</v>
      </c>
      <c r="H103" s="62">
        <f t="shared" si="6"/>
        <v>0</v>
      </c>
    </row>
    <row r="104" s="42" customFormat="1" ht="22" hidden="1" customHeight="1" spans="1:8">
      <c r="A104" s="58" t="s">
        <v>424</v>
      </c>
      <c r="B104" s="69" t="s">
        <v>425</v>
      </c>
      <c r="C104" s="70">
        <v>0</v>
      </c>
      <c r="D104" s="62">
        <v>120.221</v>
      </c>
      <c r="E104" s="62">
        <v>120.221</v>
      </c>
      <c r="F104" s="62">
        <v>120.221</v>
      </c>
      <c r="G104" s="63" t="s">
        <v>367</v>
      </c>
      <c r="H104" s="62">
        <f t="shared" si="6"/>
        <v>0</v>
      </c>
    </row>
    <row r="105" s="42" customFormat="1" ht="22" hidden="1" customHeight="1" spans="1:8">
      <c r="A105" s="58" t="s">
        <v>426</v>
      </c>
      <c r="B105" s="69" t="s">
        <v>427</v>
      </c>
      <c r="C105" s="70">
        <v>0</v>
      </c>
      <c r="D105" s="62">
        <v>8.2245</v>
      </c>
      <c r="E105" s="62">
        <v>8.2245</v>
      </c>
      <c r="F105" s="62">
        <v>8.2245</v>
      </c>
      <c r="G105" s="63" t="s">
        <v>367</v>
      </c>
      <c r="H105" s="62">
        <f t="shared" si="6"/>
        <v>0</v>
      </c>
    </row>
    <row r="106" s="42" customFormat="1" ht="22" hidden="1" customHeight="1" spans="1:8">
      <c r="A106" s="58" t="s">
        <v>428</v>
      </c>
      <c r="B106" s="69" t="s">
        <v>429</v>
      </c>
      <c r="C106" s="70">
        <v>2.009</v>
      </c>
      <c r="D106" s="62">
        <v>4.3605</v>
      </c>
      <c r="E106" s="62">
        <v>0</v>
      </c>
      <c r="F106" s="62">
        <v>0</v>
      </c>
      <c r="G106" s="63" t="s">
        <v>232</v>
      </c>
      <c r="H106" s="62">
        <f t="shared" si="6"/>
        <v>6.3695</v>
      </c>
    </row>
    <row r="107" s="42" customFormat="1" ht="22" customHeight="1" spans="1:8">
      <c r="A107" s="58" t="s">
        <v>430</v>
      </c>
      <c r="B107" s="69" t="s">
        <v>431</v>
      </c>
      <c r="C107" s="70">
        <v>6.1735</v>
      </c>
      <c r="D107" s="62">
        <v>4.9915</v>
      </c>
      <c r="E107" s="62">
        <v>8.649</v>
      </c>
      <c r="F107" s="62">
        <v>8.649</v>
      </c>
      <c r="G107" s="63" t="s">
        <v>432</v>
      </c>
      <c r="H107" s="62">
        <f t="shared" si="6"/>
        <v>2.516</v>
      </c>
    </row>
    <row r="108" s="42" customFormat="1" ht="22" hidden="1" customHeight="1" spans="1:8">
      <c r="A108" s="58" t="s">
        <v>433</v>
      </c>
      <c r="B108" s="69" t="s">
        <v>434</v>
      </c>
      <c r="C108" s="70">
        <v>0</v>
      </c>
      <c r="D108" s="61">
        <v>34.998</v>
      </c>
      <c r="E108" s="61">
        <v>34.998</v>
      </c>
      <c r="F108" s="61">
        <v>34.998</v>
      </c>
      <c r="G108" s="63" t="s">
        <v>435</v>
      </c>
      <c r="H108" s="62">
        <f t="shared" si="6"/>
        <v>0</v>
      </c>
    </row>
    <row r="109" s="42" customFormat="1" ht="22" hidden="1" customHeight="1" spans="1:8">
      <c r="A109" s="58" t="s">
        <v>436</v>
      </c>
      <c r="B109" s="69" t="s">
        <v>437</v>
      </c>
      <c r="C109" s="70">
        <v>0.3095</v>
      </c>
      <c r="D109" s="62">
        <v>1.373</v>
      </c>
      <c r="E109" s="62">
        <v>1.272</v>
      </c>
      <c r="F109" s="62">
        <v>0.002</v>
      </c>
      <c r="G109" s="65" t="s">
        <v>438</v>
      </c>
      <c r="H109" s="62">
        <f t="shared" si="6"/>
        <v>0.4105</v>
      </c>
    </row>
    <row r="110" s="42" customFormat="1" ht="22" customHeight="1" spans="1:8">
      <c r="A110" s="71"/>
      <c r="B110" s="69"/>
      <c r="C110" s="70"/>
      <c r="D110" s="62"/>
      <c r="E110" s="62"/>
      <c r="F110" s="62">
        <v>1.27</v>
      </c>
      <c r="G110" s="63" t="s">
        <v>439</v>
      </c>
      <c r="H110" s="62"/>
    </row>
    <row r="111" s="42" customFormat="1" ht="22" hidden="1" customHeight="1" spans="1:8">
      <c r="A111" s="58" t="s">
        <v>440</v>
      </c>
      <c r="B111" s="69" t="s">
        <v>441</v>
      </c>
      <c r="C111" s="70">
        <v>0.237</v>
      </c>
      <c r="D111" s="62">
        <v>1.0185</v>
      </c>
      <c r="E111" s="62">
        <v>0.9565</v>
      </c>
      <c r="F111" s="62">
        <v>0.0065</v>
      </c>
      <c r="G111" s="65" t="s">
        <v>438</v>
      </c>
      <c r="H111" s="62">
        <f t="shared" ref="H111:H115" si="7">C111+D111-E111</f>
        <v>0.299</v>
      </c>
    </row>
    <row r="112" s="42" customFormat="1" ht="22" customHeight="1" spans="1:8">
      <c r="A112" s="71"/>
      <c r="B112" s="69"/>
      <c r="C112" s="70"/>
      <c r="D112" s="62"/>
      <c r="E112" s="62"/>
      <c r="F112" s="62">
        <v>0.95</v>
      </c>
      <c r="G112" s="63" t="s">
        <v>439</v>
      </c>
      <c r="H112" s="62"/>
    </row>
    <row r="113" s="42" customFormat="1" ht="22" hidden="1" customHeight="1" spans="1:8">
      <c r="A113" s="58" t="s">
        <v>442</v>
      </c>
      <c r="B113" s="69" t="s">
        <v>443</v>
      </c>
      <c r="C113" s="70">
        <v>0.431</v>
      </c>
      <c r="D113" s="62">
        <v>0.5815</v>
      </c>
      <c r="E113" s="62">
        <v>0</v>
      </c>
      <c r="F113" s="62">
        <v>0</v>
      </c>
      <c r="G113" s="65" t="s">
        <v>232</v>
      </c>
      <c r="H113" s="62">
        <f t="shared" si="7"/>
        <v>1.0125</v>
      </c>
    </row>
    <row r="114" s="42" customFormat="1" ht="22" customHeight="1" spans="1:8">
      <c r="A114" s="58" t="s">
        <v>444</v>
      </c>
      <c r="B114" s="69" t="s">
        <v>445</v>
      </c>
      <c r="C114" s="70">
        <v>53.5415</v>
      </c>
      <c r="D114" s="62">
        <v>72.969</v>
      </c>
      <c r="E114" s="62">
        <v>122.22</v>
      </c>
      <c r="F114" s="62">
        <v>122.22</v>
      </c>
      <c r="G114" s="65" t="s">
        <v>446</v>
      </c>
      <c r="H114" s="62">
        <f t="shared" si="7"/>
        <v>4.29049999999999</v>
      </c>
    </row>
    <row r="115" s="42" customFormat="1" ht="22" customHeight="1" spans="1:8">
      <c r="A115" s="58" t="s">
        <v>447</v>
      </c>
      <c r="B115" s="69" t="s">
        <v>448</v>
      </c>
      <c r="C115" s="70">
        <v>23.7355</v>
      </c>
      <c r="D115" s="62">
        <v>140.738</v>
      </c>
      <c r="E115" s="62">
        <v>145.31</v>
      </c>
      <c r="F115" s="62">
        <v>68.31</v>
      </c>
      <c r="G115" s="65" t="s">
        <v>449</v>
      </c>
      <c r="H115" s="62">
        <f t="shared" si="7"/>
        <v>19.1635</v>
      </c>
    </row>
    <row r="116" s="42" customFormat="1" ht="22" customHeight="1" spans="1:8">
      <c r="A116" s="71"/>
      <c r="B116" s="69"/>
      <c r="C116" s="70"/>
      <c r="D116" s="62"/>
      <c r="E116" s="62"/>
      <c r="F116" s="62">
        <v>77</v>
      </c>
      <c r="G116" s="65" t="s">
        <v>439</v>
      </c>
      <c r="H116" s="62"/>
    </row>
    <row r="117" s="42" customFormat="1" ht="22" customHeight="1" spans="1:8">
      <c r="A117" s="58" t="s">
        <v>450</v>
      </c>
      <c r="B117" s="69" t="s">
        <v>451</v>
      </c>
      <c r="C117" s="70">
        <v>26.438</v>
      </c>
      <c r="D117" s="62">
        <v>7.4445</v>
      </c>
      <c r="E117" s="62">
        <v>19.04</v>
      </c>
      <c r="F117" s="62">
        <v>19.04</v>
      </c>
      <c r="G117" s="63" t="s">
        <v>452</v>
      </c>
      <c r="H117" s="62">
        <f t="shared" ref="H117:H122" si="8">C117+D117-E117</f>
        <v>14.8425</v>
      </c>
    </row>
    <row r="118" s="42" customFormat="1" ht="22" hidden="1" customHeight="1" spans="1:8">
      <c r="A118" s="64" t="s">
        <v>453</v>
      </c>
      <c r="B118" s="59" t="s">
        <v>454</v>
      </c>
      <c r="C118" s="70">
        <v>0</v>
      </c>
      <c r="D118" s="62">
        <v>0</v>
      </c>
      <c r="E118" s="62">
        <v>0</v>
      </c>
      <c r="F118" s="62">
        <v>0</v>
      </c>
      <c r="G118" s="63" t="s">
        <v>248</v>
      </c>
      <c r="H118" s="62">
        <f t="shared" si="8"/>
        <v>0</v>
      </c>
    </row>
    <row r="119" s="42" customFormat="1" ht="22" customHeight="1" spans="1:8">
      <c r="A119" s="58" t="s">
        <v>455</v>
      </c>
      <c r="B119" s="59" t="s">
        <v>456</v>
      </c>
      <c r="C119" s="60">
        <v>5.605</v>
      </c>
      <c r="D119" s="61">
        <v>42.871</v>
      </c>
      <c r="E119" s="61">
        <v>20.64</v>
      </c>
      <c r="F119" s="61">
        <v>20.64</v>
      </c>
      <c r="G119" s="65" t="s">
        <v>439</v>
      </c>
      <c r="H119" s="62">
        <f t="shared" si="8"/>
        <v>27.836</v>
      </c>
    </row>
    <row r="120" s="42" customFormat="1" ht="22" customHeight="1" spans="1:8">
      <c r="A120" s="64" t="s">
        <v>457</v>
      </c>
      <c r="B120" s="59" t="s">
        <v>458</v>
      </c>
      <c r="C120" s="60">
        <v>3.9445</v>
      </c>
      <c r="D120" s="61">
        <v>3.274</v>
      </c>
      <c r="E120" s="61">
        <v>4.3</v>
      </c>
      <c r="F120" s="61">
        <v>4.3</v>
      </c>
      <c r="G120" s="65" t="s">
        <v>439</v>
      </c>
      <c r="H120" s="62">
        <f t="shared" si="8"/>
        <v>2.9185</v>
      </c>
    </row>
    <row r="121" s="42" customFormat="1" ht="22" customHeight="1" spans="1:8">
      <c r="A121" s="58" t="s">
        <v>459</v>
      </c>
      <c r="B121" s="59" t="s">
        <v>460</v>
      </c>
      <c r="C121" s="60">
        <v>0.8855</v>
      </c>
      <c r="D121" s="61">
        <v>0.5255</v>
      </c>
      <c r="E121" s="61">
        <v>0.91</v>
      </c>
      <c r="F121" s="61">
        <v>0.91</v>
      </c>
      <c r="G121" s="65" t="s">
        <v>439</v>
      </c>
      <c r="H121" s="62">
        <f t="shared" si="8"/>
        <v>0.501</v>
      </c>
    </row>
    <row r="122" s="42" customFormat="1" ht="22" customHeight="1" spans="1:8">
      <c r="A122" s="58" t="s">
        <v>461</v>
      </c>
      <c r="B122" s="59" t="s">
        <v>462</v>
      </c>
      <c r="C122" s="60">
        <v>3.9285</v>
      </c>
      <c r="D122" s="62">
        <v>7.8</v>
      </c>
      <c r="E122" s="62">
        <v>9.6</v>
      </c>
      <c r="F122" s="61">
        <v>4.38</v>
      </c>
      <c r="G122" s="65" t="s">
        <v>237</v>
      </c>
      <c r="H122" s="62">
        <f t="shared" si="8"/>
        <v>2.1285</v>
      </c>
    </row>
    <row r="123" s="42" customFormat="1" ht="22" customHeight="1" spans="1:8">
      <c r="A123" s="71"/>
      <c r="B123" s="59"/>
      <c r="C123" s="60"/>
      <c r="D123" s="62"/>
      <c r="E123" s="62"/>
      <c r="F123" s="61">
        <v>5.22</v>
      </c>
      <c r="G123" s="65" t="s">
        <v>242</v>
      </c>
      <c r="H123" s="62"/>
    </row>
    <row r="124" s="42" customFormat="1" ht="22" hidden="1" customHeight="1" spans="1:8">
      <c r="A124" s="58" t="s">
        <v>463</v>
      </c>
      <c r="B124" s="59" t="s">
        <v>464</v>
      </c>
      <c r="C124" s="60">
        <v>0.025</v>
      </c>
      <c r="D124" s="61">
        <v>0.079</v>
      </c>
      <c r="E124" s="61">
        <v>0</v>
      </c>
      <c r="F124" s="61">
        <v>0</v>
      </c>
      <c r="G124" s="63" t="s">
        <v>232</v>
      </c>
      <c r="H124" s="62">
        <f t="shared" ref="H124:H129" si="9">C124+D124-E124</f>
        <v>0.104</v>
      </c>
    </row>
    <row r="125" s="42" customFormat="1" ht="22" customHeight="1" spans="1:8">
      <c r="A125" s="58" t="s">
        <v>465</v>
      </c>
      <c r="B125" s="59" t="s">
        <v>466</v>
      </c>
      <c r="C125" s="60">
        <v>33.212</v>
      </c>
      <c r="D125" s="61">
        <v>219.7435</v>
      </c>
      <c r="E125" s="61">
        <v>218.71</v>
      </c>
      <c r="F125" s="62">
        <v>67.69</v>
      </c>
      <c r="G125" s="65" t="s">
        <v>467</v>
      </c>
      <c r="H125" s="62">
        <f t="shared" si="9"/>
        <v>34.2455</v>
      </c>
    </row>
    <row r="126" s="42" customFormat="1" ht="22" customHeight="1" spans="1:8">
      <c r="A126" s="71"/>
      <c r="B126" s="59"/>
      <c r="C126" s="60"/>
      <c r="D126" s="61"/>
      <c r="E126" s="61"/>
      <c r="F126" s="62">
        <v>59.15</v>
      </c>
      <c r="G126" s="65" t="s">
        <v>389</v>
      </c>
      <c r="H126" s="62"/>
    </row>
    <row r="127" s="42" customFormat="1" ht="22" customHeight="1" spans="1:8">
      <c r="A127" s="71"/>
      <c r="B127" s="59"/>
      <c r="C127" s="60"/>
      <c r="D127" s="61"/>
      <c r="E127" s="61"/>
      <c r="F127" s="62">
        <v>22.36</v>
      </c>
      <c r="G127" s="65" t="s">
        <v>327</v>
      </c>
      <c r="H127" s="62"/>
    </row>
    <row r="128" s="42" customFormat="1" ht="22" customHeight="1" spans="1:8">
      <c r="A128" s="71"/>
      <c r="B128" s="59"/>
      <c r="C128" s="60"/>
      <c r="D128" s="61"/>
      <c r="E128" s="61"/>
      <c r="F128" s="62">
        <v>69.51</v>
      </c>
      <c r="G128" s="65" t="s">
        <v>468</v>
      </c>
      <c r="H128" s="62"/>
    </row>
    <row r="129" s="42" customFormat="1" ht="22" customHeight="1" spans="1:8">
      <c r="A129" s="68" t="s">
        <v>469</v>
      </c>
      <c r="B129" s="69" t="s">
        <v>470</v>
      </c>
      <c r="C129" s="70">
        <v>16.7035</v>
      </c>
      <c r="D129" s="62">
        <v>185.3475</v>
      </c>
      <c r="E129" s="62">
        <v>158.06</v>
      </c>
      <c r="F129" s="62">
        <v>34.78</v>
      </c>
      <c r="G129" s="65" t="s">
        <v>467</v>
      </c>
      <c r="H129" s="62">
        <f t="shared" si="9"/>
        <v>43.991</v>
      </c>
    </row>
    <row r="130" s="42" customFormat="1" ht="22" customHeight="1" spans="1:8">
      <c r="A130" s="75"/>
      <c r="B130" s="69"/>
      <c r="C130" s="70"/>
      <c r="D130" s="62"/>
      <c r="E130" s="62"/>
      <c r="F130" s="62">
        <v>77.04</v>
      </c>
      <c r="G130" s="65" t="s">
        <v>389</v>
      </c>
      <c r="H130" s="62"/>
    </row>
    <row r="131" s="42" customFormat="1" ht="22" customHeight="1" spans="1:8">
      <c r="A131" s="75"/>
      <c r="B131" s="69"/>
      <c r="C131" s="70"/>
      <c r="D131" s="62"/>
      <c r="E131" s="62"/>
      <c r="F131" s="62">
        <v>13.48</v>
      </c>
      <c r="G131" s="65" t="s">
        <v>327</v>
      </c>
      <c r="H131" s="62"/>
    </row>
    <row r="132" s="42" customFormat="1" ht="22" customHeight="1" spans="1:8">
      <c r="A132" s="75"/>
      <c r="B132" s="69"/>
      <c r="C132" s="70"/>
      <c r="D132" s="62"/>
      <c r="E132" s="62"/>
      <c r="F132" s="62">
        <v>32.76</v>
      </c>
      <c r="G132" s="65" t="s">
        <v>468</v>
      </c>
      <c r="H132" s="62"/>
    </row>
    <row r="133" s="42" customFormat="1" ht="22" hidden="1" customHeight="1" spans="1:8">
      <c r="A133" s="58" t="s">
        <v>471</v>
      </c>
      <c r="B133" s="69" t="s">
        <v>472</v>
      </c>
      <c r="C133" s="70">
        <v>0</v>
      </c>
      <c r="D133" s="62">
        <v>0</v>
      </c>
      <c r="E133" s="62">
        <v>0</v>
      </c>
      <c r="F133" s="62">
        <v>0</v>
      </c>
      <c r="G133" s="63" t="s">
        <v>248</v>
      </c>
      <c r="H133" s="62">
        <f t="shared" ref="H133:H136" si="10">C133+D133-E133</f>
        <v>0</v>
      </c>
    </row>
    <row r="134" s="42" customFormat="1" ht="22" customHeight="1" spans="1:8">
      <c r="A134" s="58" t="s">
        <v>473</v>
      </c>
      <c r="B134" s="69" t="s">
        <v>474</v>
      </c>
      <c r="C134" s="70">
        <v>9.859</v>
      </c>
      <c r="D134" s="62">
        <v>7.326</v>
      </c>
      <c r="E134" s="62">
        <v>13.2</v>
      </c>
      <c r="F134" s="62">
        <v>13.2</v>
      </c>
      <c r="G134" s="63" t="s">
        <v>327</v>
      </c>
      <c r="H134" s="62">
        <f t="shared" si="10"/>
        <v>3.985</v>
      </c>
    </row>
    <row r="135" s="42" customFormat="1" ht="22" hidden="1" customHeight="1" spans="1:8">
      <c r="A135" s="58" t="s">
        <v>475</v>
      </c>
      <c r="B135" s="69" t="s">
        <v>476</v>
      </c>
      <c r="C135" s="70">
        <v>0</v>
      </c>
      <c r="D135" s="62">
        <v>0</v>
      </c>
      <c r="E135" s="62">
        <v>0</v>
      </c>
      <c r="F135" s="62">
        <v>0</v>
      </c>
      <c r="G135" s="63" t="s">
        <v>248</v>
      </c>
      <c r="H135" s="62">
        <f t="shared" si="10"/>
        <v>0</v>
      </c>
    </row>
    <row r="136" s="42" customFormat="1" ht="22" customHeight="1" spans="1:8">
      <c r="A136" s="58" t="s">
        <v>477</v>
      </c>
      <c r="B136" s="69" t="s">
        <v>478</v>
      </c>
      <c r="C136" s="70">
        <v>15.3365</v>
      </c>
      <c r="D136" s="62">
        <v>38.8215</v>
      </c>
      <c r="E136" s="62">
        <v>38.9</v>
      </c>
      <c r="F136" s="62">
        <v>24.67</v>
      </c>
      <c r="G136" s="65" t="s">
        <v>479</v>
      </c>
      <c r="H136" s="62">
        <f t="shared" si="10"/>
        <v>15.258</v>
      </c>
    </row>
    <row r="137" s="42" customFormat="1" ht="22" customHeight="1" spans="1:8">
      <c r="A137" s="71"/>
      <c r="B137" s="69"/>
      <c r="C137" s="70"/>
      <c r="D137" s="62"/>
      <c r="E137" s="62"/>
      <c r="F137" s="62">
        <v>14.23</v>
      </c>
      <c r="G137" s="65" t="s">
        <v>242</v>
      </c>
      <c r="H137" s="62"/>
    </row>
    <row r="138" s="42" customFormat="1" ht="22" hidden="1" customHeight="1" spans="1:8">
      <c r="A138" s="58" t="s">
        <v>480</v>
      </c>
      <c r="B138" s="69" t="s">
        <v>481</v>
      </c>
      <c r="C138" s="70">
        <v>0</v>
      </c>
      <c r="D138" s="62">
        <v>0</v>
      </c>
      <c r="E138" s="62">
        <v>0</v>
      </c>
      <c r="F138" s="62">
        <v>0</v>
      </c>
      <c r="G138" s="63" t="s">
        <v>248</v>
      </c>
      <c r="H138" s="62">
        <f t="shared" ref="H138:H141" si="11">C138+D138-E138</f>
        <v>0</v>
      </c>
    </row>
    <row r="139" s="42" customFormat="1" ht="22" customHeight="1" spans="1:8">
      <c r="A139" s="72" t="s">
        <v>867</v>
      </c>
      <c r="B139" s="69" t="s">
        <v>483</v>
      </c>
      <c r="C139" s="70">
        <v>3.6705</v>
      </c>
      <c r="D139" s="62">
        <v>30.5735</v>
      </c>
      <c r="E139" s="62">
        <v>30.74</v>
      </c>
      <c r="F139" s="62">
        <v>24.05</v>
      </c>
      <c r="G139" s="65" t="s">
        <v>327</v>
      </c>
      <c r="H139" s="62">
        <f t="shared" si="11"/>
        <v>3.504</v>
      </c>
    </row>
    <row r="140" s="42" customFormat="1" ht="22" customHeight="1" spans="1:8">
      <c r="A140" s="76"/>
      <c r="B140" s="69"/>
      <c r="C140" s="70"/>
      <c r="D140" s="62"/>
      <c r="E140" s="62"/>
      <c r="F140" s="62">
        <v>6.69</v>
      </c>
      <c r="G140" s="65" t="s">
        <v>242</v>
      </c>
      <c r="H140" s="62"/>
    </row>
    <row r="141" s="42" customFormat="1" ht="22" customHeight="1" spans="1:8">
      <c r="A141" s="72" t="s">
        <v>868</v>
      </c>
      <c r="B141" s="69" t="s">
        <v>485</v>
      </c>
      <c r="C141" s="70">
        <v>6.29599999999999</v>
      </c>
      <c r="D141" s="62">
        <v>20.588</v>
      </c>
      <c r="E141" s="62">
        <v>24.05</v>
      </c>
      <c r="F141" s="62">
        <v>17.8</v>
      </c>
      <c r="G141" s="65" t="s">
        <v>327</v>
      </c>
      <c r="H141" s="62">
        <f t="shared" si="11"/>
        <v>2.83399999999999</v>
      </c>
    </row>
    <row r="142" s="42" customFormat="1" ht="22" customHeight="1" spans="1:8">
      <c r="A142" s="76"/>
      <c r="B142" s="69"/>
      <c r="C142" s="70"/>
      <c r="D142" s="62"/>
      <c r="E142" s="62"/>
      <c r="F142" s="62">
        <v>6.25</v>
      </c>
      <c r="G142" s="65" t="s">
        <v>242</v>
      </c>
      <c r="H142" s="62"/>
    </row>
    <row r="143" s="42" customFormat="1" ht="22" customHeight="1" spans="1:8">
      <c r="A143" s="72" t="s">
        <v>869</v>
      </c>
      <c r="B143" s="69" t="s">
        <v>487</v>
      </c>
      <c r="C143" s="70">
        <v>2.06649999999999</v>
      </c>
      <c r="D143" s="62">
        <v>32.6245</v>
      </c>
      <c r="E143" s="62">
        <v>30.26</v>
      </c>
      <c r="F143" s="62">
        <v>17.33</v>
      </c>
      <c r="G143" s="65" t="s">
        <v>327</v>
      </c>
      <c r="H143" s="62">
        <f t="shared" ref="H143:H148" si="12">C143+D143-E143</f>
        <v>4.43099999999999</v>
      </c>
    </row>
    <row r="144" s="42" customFormat="1" ht="22" customHeight="1" spans="1:8">
      <c r="A144" s="76"/>
      <c r="B144" s="69"/>
      <c r="C144" s="70"/>
      <c r="D144" s="62"/>
      <c r="E144" s="62"/>
      <c r="F144" s="62">
        <v>12.93</v>
      </c>
      <c r="G144" s="65" t="s">
        <v>242</v>
      </c>
      <c r="H144" s="62"/>
    </row>
    <row r="145" s="42" customFormat="1" ht="22" customHeight="1" spans="1:8">
      <c r="A145" s="72" t="s">
        <v>870</v>
      </c>
      <c r="B145" s="69" t="s">
        <v>489</v>
      </c>
      <c r="C145" s="70">
        <v>3.08349999999999</v>
      </c>
      <c r="D145" s="62">
        <v>30.2325</v>
      </c>
      <c r="E145" s="62">
        <v>29.48</v>
      </c>
      <c r="F145" s="62">
        <v>17.42</v>
      </c>
      <c r="G145" s="65" t="s">
        <v>327</v>
      </c>
      <c r="H145" s="62">
        <f t="shared" si="12"/>
        <v>3.83599999999999</v>
      </c>
    </row>
    <row r="146" s="42" customFormat="1" ht="22" customHeight="1" spans="1:8">
      <c r="A146" s="76"/>
      <c r="B146" s="69"/>
      <c r="C146" s="70"/>
      <c r="D146" s="62"/>
      <c r="E146" s="62"/>
      <c r="F146" s="62">
        <v>12.06</v>
      </c>
      <c r="G146" s="65" t="s">
        <v>242</v>
      </c>
      <c r="H146" s="62"/>
    </row>
    <row r="147" s="42" customFormat="1" ht="22" customHeight="1" spans="1:8">
      <c r="A147" s="72" t="s">
        <v>490</v>
      </c>
      <c r="B147" s="69" t="s">
        <v>491</v>
      </c>
      <c r="C147" s="70">
        <v>1.988</v>
      </c>
      <c r="D147" s="62">
        <v>9.5845</v>
      </c>
      <c r="E147" s="62">
        <v>10.14</v>
      </c>
      <c r="F147" s="62">
        <v>10.14</v>
      </c>
      <c r="G147" s="65" t="s">
        <v>327</v>
      </c>
      <c r="H147" s="62">
        <f t="shared" si="12"/>
        <v>1.4325</v>
      </c>
    </row>
    <row r="148" s="42" customFormat="1" ht="22" customHeight="1" spans="1:8">
      <c r="A148" s="72" t="s">
        <v>871</v>
      </c>
      <c r="B148" s="69" t="s">
        <v>493</v>
      </c>
      <c r="C148" s="70">
        <v>3.4175</v>
      </c>
      <c r="D148" s="62">
        <v>34.428</v>
      </c>
      <c r="E148" s="62">
        <v>33.87</v>
      </c>
      <c r="F148" s="62">
        <v>27.92</v>
      </c>
      <c r="G148" s="65" t="s">
        <v>327</v>
      </c>
      <c r="H148" s="62">
        <f t="shared" si="12"/>
        <v>3.9755</v>
      </c>
    </row>
    <row r="149" s="42" customFormat="1" ht="22" customHeight="1" spans="1:8">
      <c r="A149" s="76"/>
      <c r="B149" s="69"/>
      <c r="C149" s="70"/>
      <c r="D149" s="62"/>
      <c r="E149" s="62"/>
      <c r="F149" s="62">
        <v>5.95</v>
      </c>
      <c r="G149" s="65" t="s">
        <v>242</v>
      </c>
      <c r="H149" s="62"/>
    </row>
    <row r="150" s="42" customFormat="1" ht="22" customHeight="1" spans="1:8">
      <c r="A150" s="72" t="s">
        <v>872</v>
      </c>
      <c r="B150" s="69" t="s">
        <v>495</v>
      </c>
      <c r="C150" s="70">
        <v>3.05749999999999</v>
      </c>
      <c r="D150" s="62">
        <v>32.7565</v>
      </c>
      <c r="E150" s="62">
        <v>31.48</v>
      </c>
      <c r="F150" s="62">
        <v>19.04</v>
      </c>
      <c r="G150" s="65" t="s">
        <v>327</v>
      </c>
      <c r="H150" s="62">
        <f t="shared" ref="H150:H154" si="13">C150+D150-E150</f>
        <v>4.33399999999999</v>
      </c>
    </row>
    <row r="151" s="42" customFormat="1" ht="22" customHeight="1" spans="1:8">
      <c r="A151" s="76"/>
      <c r="B151" s="69"/>
      <c r="C151" s="70"/>
      <c r="D151" s="62"/>
      <c r="E151" s="62"/>
      <c r="F151" s="62">
        <v>12.44</v>
      </c>
      <c r="G151" s="65" t="s">
        <v>242</v>
      </c>
      <c r="H151" s="62"/>
    </row>
    <row r="152" s="42" customFormat="1" ht="22" customHeight="1" spans="1:8">
      <c r="A152" s="72" t="s">
        <v>873</v>
      </c>
      <c r="B152" s="69" t="s">
        <v>497</v>
      </c>
      <c r="C152" s="70">
        <v>5.955</v>
      </c>
      <c r="D152" s="62">
        <v>5.652</v>
      </c>
      <c r="E152" s="62">
        <v>9.66</v>
      </c>
      <c r="F152" s="62">
        <v>4.81</v>
      </c>
      <c r="G152" s="65" t="s">
        <v>479</v>
      </c>
      <c r="H152" s="62">
        <f t="shared" si="13"/>
        <v>1.947</v>
      </c>
    </row>
    <row r="153" s="42" customFormat="1" ht="22" customHeight="1" spans="1:8">
      <c r="A153" s="76"/>
      <c r="B153" s="69"/>
      <c r="C153" s="70"/>
      <c r="D153" s="62"/>
      <c r="E153" s="62"/>
      <c r="F153" s="62">
        <v>4.85</v>
      </c>
      <c r="G153" s="63" t="s">
        <v>327</v>
      </c>
      <c r="H153" s="62"/>
    </row>
    <row r="154" s="42" customFormat="1" ht="22" customHeight="1" spans="1:8">
      <c r="A154" s="77" t="s">
        <v>874</v>
      </c>
      <c r="B154" s="78" t="s">
        <v>499</v>
      </c>
      <c r="C154" s="79">
        <v>3.4625</v>
      </c>
      <c r="D154" s="80">
        <v>3.4505</v>
      </c>
      <c r="E154" s="80">
        <v>5.22</v>
      </c>
      <c r="F154" s="80">
        <v>3.86</v>
      </c>
      <c r="G154" s="63" t="s">
        <v>479</v>
      </c>
      <c r="H154" s="80">
        <f t="shared" si="13"/>
        <v>1.693</v>
      </c>
    </row>
    <row r="155" s="42" customFormat="1" ht="22" customHeight="1" spans="1:8">
      <c r="A155" s="81"/>
      <c r="B155" s="82"/>
      <c r="C155" s="83"/>
      <c r="D155" s="84"/>
      <c r="E155" s="84"/>
      <c r="F155" s="80">
        <v>1.36</v>
      </c>
      <c r="G155" s="85" t="s">
        <v>327</v>
      </c>
      <c r="H155" s="84"/>
    </row>
    <row r="156" s="42" customFormat="1" ht="22" hidden="1" customHeight="1" spans="1:8">
      <c r="A156" s="72" t="s">
        <v>875</v>
      </c>
      <c r="B156" s="86" t="s">
        <v>501</v>
      </c>
      <c r="C156" s="79">
        <v>0</v>
      </c>
      <c r="D156" s="62">
        <v>1.0375</v>
      </c>
      <c r="E156" s="62">
        <v>0</v>
      </c>
      <c r="F156" s="62">
        <v>0</v>
      </c>
      <c r="G156" s="65" t="s">
        <v>232</v>
      </c>
      <c r="H156" s="62">
        <f t="shared" ref="H156:H190" si="14">C156+D156-E156</f>
        <v>1.0375</v>
      </c>
    </row>
    <row r="157" s="42" customFormat="1" ht="22" hidden="1" customHeight="1" spans="1:8">
      <c r="A157" s="72" t="s">
        <v>876</v>
      </c>
      <c r="B157" s="86" t="s">
        <v>503</v>
      </c>
      <c r="C157" s="70">
        <v>0</v>
      </c>
      <c r="D157" s="62">
        <v>2.755</v>
      </c>
      <c r="E157" s="62">
        <v>0</v>
      </c>
      <c r="F157" s="62">
        <v>0</v>
      </c>
      <c r="G157" s="65" t="s">
        <v>232</v>
      </c>
      <c r="H157" s="62">
        <f t="shared" si="14"/>
        <v>2.755</v>
      </c>
    </row>
    <row r="158" s="42" customFormat="1" ht="22" customHeight="1" spans="1:8">
      <c r="A158" s="87" t="s">
        <v>504</v>
      </c>
      <c r="B158" s="82" t="s">
        <v>505</v>
      </c>
      <c r="C158" s="83">
        <v>2.316</v>
      </c>
      <c r="D158" s="84">
        <v>5.363</v>
      </c>
      <c r="E158" s="84">
        <v>4.79</v>
      </c>
      <c r="F158" s="88">
        <v>4.79</v>
      </c>
      <c r="G158" s="89" t="s">
        <v>274</v>
      </c>
      <c r="H158" s="62">
        <f t="shared" si="14"/>
        <v>2.889</v>
      </c>
    </row>
    <row r="159" s="42" customFormat="1" ht="22" customHeight="1" spans="1:8">
      <c r="A159" s="90" t="s">
        <v>506</v>
      </c>
      <c r="B159" s="78" t="s">
        <v>507</v>
      </c>
      <c r="C159" s="79">
        <v>0.995</v>
      </c>
      <c r="D159" s="80">
        <v>2.4745</v>
      </c>
      <c r="E159" s="80">
        <v>1.93</v>
      </c>
      <c r="F159" s="62">
        <v>1.93</v>
      </c>
      <c r="G159" s="65" t="s">
        <v>274</v>
      </c>
      <c r="H159" s="80">
        <f t="shared" si="14"/>
        <v>1.5395</v>
      </c>
    </row>
    <row r="160" s="42" customFormat="1" ht="22" hidden="1" customHeight="1" spans="1:8">
      <c r="A160" s="91" t="s">
        <v>508</v>
      </c>
      <c r="B160" s="78" t="s">
        <v>509</v>
      </c>
      <c r="C160" s="79">
        <v>0</v>
      </c>
      <c r="D160" s="62">
        <v>0</v>
      </c>
      <c r="E160" s="62">
        <v>0</v>
      </c>
      <c r="F160" s="80">
        <v>0</v>
      </c>
      <c r="G160" s="65" t="s">
        <v>248</v>
      </c>
      <c r="H160" s="80">
        <f t="shared" si="14"/>
        <v>0</v>
      </c>
    </row>
    <row r="161" s="42" customFormat="1" ht="22" hidden="1" customHeight="1" spans="1:8">
      <c r="A161" s="92" t="s">
        <v>510</v>
      </c>
      <c r="B161" s="78" t="s">
        <v>511</v>
      </c>
      <c r="C161" s="79">
        <v>0</v>
      </c>
      <c r="D161" s="62">
        <v>0</v>
      </c>
      <c r="E161" s="62">
        <v>0</v>
      </c>
      <c r="F161" s="80">
        <v>0</v>
      </c>
      <c r="G161" s="65" t="s">
        <v>248</v>
      </c>
      <c r="H161" s="80">
        <f t="shared" si="14"/>
        <v>0</v>
      </c>
    </row>
    <row r="162" s="42" customFormat="1" ht="22" hidden="1" customHeight="1" spans="1:8">
      <c r="A162" s="92" t="s">
        <v>512</v>
      </c>
      <c r="B162" s="78" t="s">
        <v>513</v>
      </c>
      <c r="C162" s="79">
        <v>0</v>
      </c>
      <c r="D162" s="80">
        <v>0</v>
      </c>
      <c r="E162" s="80">
        <v>0</v>
      </c>
      <c r="F162" s="80">
        <v>0</v>
      </c>
      <c r="G162" s="65" t="s">
        <v>248</v>
      </c>
      <c r="H162" s="80">
        <f t="shared" si="14"/>
        <v>0</v>
      </c>
    </row>
    <row r="163" s="42" customFormat="1" ht="22" customHeight="1" spans="1:8">
      <c r="A163" s="92" t="s">
        <v>514</v>
      </c>
      <c r="B163" s="78" t="s">
        <v>515</v>
      </c>
      <c r="C163" s="79">
        <v>6.0315</v>
      </c>
      <c r="D163" s="80">
        <v>15.149</v>
      </c>
      <c r="E163" s="80">
        <v>17.24</v>
      </c>
      <c r="F163" s="80">
        <v>17.24</v>
      </c>
      <c r="G163" s="65" t="s">
        <v>516</v>
      </c>
      <c r="H163" s="80">
        <f t="shared" si="14"/>
        <v>3.9405</v>
      </c>
    </row>
    <row r="164" s="42" customFormat="1" ht="22" hidden="1" customHeight="1" spans="1:8">
      <c r="A164" s="92" t="s">
        <v>517</v>
      </c>
      <c r="B164" s="78" t="s">
        <v>518</v>
      </c>
      <c r="C164" s="79">
        <v>0.0985</v>
      </c>
      <c r="D164" s="80">
        <v>0.2895</v>
      </c>
      <c r="E164" s="80">
        <v>0</v>
      </c>
      <c r="F164" s="80">
        <v>0</v>
      </c>
      <c r="G164" s="65" t="s">
        <v>232</v>
      </c>
      <c r="H164" s="80">
        <f t="shared" si="14"/>
        <v>0.388</v>
      </c>
    </row>
    <row r="165" s="42" customFormat="1" ht="22" hidden="1" customHeight="1" spans="1:8">
      <c r="A165" s="58" t="s">
        <v>519</v>
      </c>
      <c r="B165" s="69" t="s">
        <v>520</v>
      </c>
      <c r="C165" s="79">
        <v>0</v>
      </c>
      <c r="D165" s="80">
        <v>0</v>
      </c>
      <c r="E165" s="80">
        <v>0</v>
      </c>
      <c r="F165" s="80">
        <v>0</v>
      </c>
      <c r="G165" s="63" t="s">
        <v>248</v>
      </c>
      <c r="H165" s="80">
        <f t="shared" si="14"/>
        <v>0</v>
      </c>
    </row>
    <row r="166" s="42" customFormat="1" ht="22" customHeight="1" spans="1:8">
      <c r="A166" s="92" t="s">
        <v>521</v>
      </c>
      <c r="B166" s="78" t="s">
        <v>522</v>
      </c>
      <c r="C166" s="79">
        <v>10.152</v>
      </c>
      <c r="D166" s="80">
        <v>18.8285</v>
      </c>
      <c r="E166" s="80">
        <v>22.47</v>
      </c>
      <c r="F166" s="80">
        <v>22.47</v>
      </c>
      <c r="G166" s="65" t="s">
        <v>516</v>
      </c>
      <c r="H166" s="80">
        <f t="shared" si="14"/>
        <v>6.5105</v>
      </c>
    </row>
    <row r="167" s="42" customFormat="1" ht="22" hidden="1" customHeight="1" spans="1:8">
      <c r="A167" s="92" t="s">
        <v>523</v>
      </c>
      <c r="B167" s="78" t="s">
        <v>524</v>
      </c>
      <c r="C167" s="79">
        <v>0</v>
      </c>
      <c r="D167" s="80">
        <v>0</v>
      </c>
      <c r="E167" s="80">
        <v>0</v>
      </c>
      <c r="F167" s="80">
        <v>0</v>
      </c>
      <c r="G167" s="63" t="s">
        <v>248</v>
      </c>
      <c r="H167" s="80">
        <f t="shared" si="14"/>
        <v>0</v>
      </c>
    </row>
    <row r="168" s="42" customFormat="1" ht="22" customHeight="1" spans="1:8">
      <c r="A168" s="92" t="s">
        <v>525</v>
      </c>
      <c r="B168" s="78" t="s">
        <v>526</v>
      </c>
      <c r="C168" s="79">
        <v>1.727</v>
      </c>
      <c r="D168" s="80">
        <v>3.8765</v>
      </c>
      <c r="E168" s="80">
        <v>4.542</v>
      </c>
      <c r="F168" s="80">
        <v>4.542</v>
      </c>
      <c r="G168" s="65" t="s">
        <v>516</v>
      </c>
      <c r="H168" s="80">
        <f t="shared" si="14"/>
        <v>1.0615</v>
      </c>
    </row>
    <row r="169" s="42" customFormat="1" ht="22" hidden="1" customHeight="1" spans="1:8">
      <c r="A169" s="92" t="s">
        <v>527</v>
      </c>
      <c r="B169" s="78" t="s">
        <v>528</v>
      </c>
      <c r="C169" s="79">
        <v>1.33660443824013e-15</v>
      </c>
      <c r="D169" s="80">
        <v>0</v>
      </c>
      <c r="E169" s="80">
        <v>0</v>
      </c>
      <c r="F169" s="80">
        <v>0</v>
      </c>
      <c r="G169" s="63" t="s">
        <v>248</v>
      </c>
      <c r="H169" s="80">
        <f t="shared" si="14"/>
        <v>1.33660443824013e-15</v>
      </c>
    </row>
    <row r="170" s="42" customFormat="1" ht="22" customHeight="1" spans="1:8">
      <c r="A170" s="92" t="s">
        <v>529</v>
      </c>
      <c r="B170" s="78" t="s">
        <v>530</v>
      </c>
      <c r="C170" s="79">
        <v>2.2575</v>
      </c>
      <c r="D170" s="80">
        <v>2.991</v>
      </c>
      <c r="E170" s="80">
        <v>3.352</v>
      </c>
      <c r="F170" s="80">
        <v>3.352</v>
      </c>
      <c r="G170" s="65" t="s">
        <v>516</v>
      </c>
      <c r="H170" s="80">
        <f t="shared" si="14"/>
        <v>1.8965</v>
      </c>
    </row>
    <row r="171" s="42" customFormat="1" ht="22" hidden="1" customHeight="1" spans="1:8">
      <c r="A171" s="92" t="s">
        <v>531</v>
      </c>
      <c r="B171" s="78" t="s">
        <v>532</v>
      </c>
      <c r="C171" s="79">
        <v>0.651</v>
      </c>
      <c r="D171" s="80">
        <v>0.2275</v>
      </c>
      <c r="E171" s="80">
        <v>0</v>
      </c>
      <c r="F171" s="80">
        <v>0</v>
      </c>
      <c r="G171" s="65" t="s">
        <v>232</v>
      </c>
      <c r="H171" s="80">
        <f t="shared" si="14"/>
        <v>0.8785</v>
      </c>
    </row>
    <row r="172" s="42" customFormat="1" ht="22" hidden="1" customHeight="1" spans="1:8">
      <c r="A172" s="92" t="s">
        <v>533</v>
      </c>
      <c r="B172" s="78" t="s">
        <v>534</v>
      </c>
      <c r="C172" s="79">
        <v>0</v>
      </c>
      <c r="D172" s="80">
        <v>0</v>
      </c>
      <c r="E172" s="80">
        <v>0</v>
      </c>
      <c r="F172" s="80">
        <v>0</v>
      </c>
      <c r="G172" s="63" t="s">
        <v>248</v>
      </c>
      <c r="H172" s="80">
        <f t="shared" si="14"/>
        <v>0</v>
      </c>
    </row>
    <row r="173" s="42" customFormat="1" ht="22" hidden="1" customHeight="1" spans="1:8">
      <c r="A173" s="92" t="s">
        <v>535</v>
      </c>
      <c r="B173" s="78" t="s">
        <v>536</v>
      </c>
      <c r="C173" s="79">
        <v>0</v>
      </c>
      <c r="D173" s="80">
        <v>0</v>
      </c>
      <c r="E173" s="80">
        <v>0</v>
      </c>
      <c r="F173" s="80">
        <v>0</v>
      </c>
      <c r="G173" s="63" t="s">
        <v>248</v>
      </c>
      <c r="H173" s="80">
        <f t="shared" si="14"/>
        <v>0</v>
      </c>
    </row>
    <row r="174" s="42" customFormat="1" ht="22" hidden="1" customHeight="1" spans="1:8">
      <c r="A174" s="92" t="s">
        <v>537</v>
      </c>
      <c r="B174" s="78" t="s">
        <v>538</v>
      </c>
      <c r="C174" s="79">
        <v>0.0015</v>
      </c>
      <c r="D174" s="80">
        <v>0</v>
      </c>
      <c r="E174" s="80">
        <v>0</v>
      </c>
      <c r="F174" s="80">
        <v>0</v>
      </c>
      <c r="G174" s="63" t="s">
        <v>232</v>
      </c>
      <c r="H174" s="62">
        <f t="shared" si="14"/>
        <v>0.0015</v>
      </c>
    </row>
    <row r="175" s="42" customFormat="1" ht="22" customHeight="1" spans="1:8">
      <c r="A175" s="58" t="s">
        <v>539</v>
      </c>
      <c r="B175" s="69" t="s">
        <v>540</v>
      </c>
      <c r="C175" s="70">
        <v>8.78449999999999</v>
      </c>
      <c r="D175" s="62">
        <v>6.0345</v>
      </c>
      <c r="E175" s="62">
        <v>10.07</v>
      </c>
      <c r="F175" s="62">
        <v>10.07</v>
      </c>
      <c r="G175" s="63" t="s">
        <v>327</v>
      </c>
      <c r="H175" s="80">
        <f t="shared" si="14"/>
        <v>4.74899999999999</v>
      </c>
    </row>
    <row r="176" s="42" customFormat="1" ht="22" hidden="1" customHeight="1" spans="1:8">
      <c r="A176" s="92" t="s">
        <v>541</v>
      </c>
      <c r="B176" s="78" t="s">
        <v>542</v>
      </c>
      <c r="C176" s="79">
        <v>0</v>
      </c>
      <c r="D176" s="80">
        <v>0.265</v>
      </c>
      <c r="E176" s="80">
        <v>0</v>
      </c>
      <c r="F176" s="80">
        <v>0</v>
      </c>
      <c r="G176" s="63" t="s">
        <v>232</v>
      </c>
      <c r="H176" s="62">
        <f t="shared" si="14"/>
        <v>0.265</v>
      </c>
    </row>
    <row r="177" s="42" customFormat="1" ht="22" hidden="1" customHeight="1" spans="1:8">
      <c r="A177" s="92" t="s">
        <v>543</v>
      </c>
      <c r="B177" s="78" t="s">
        <v>544</v>
      </c>
      <c r="C177" s="79">
        <v>0.658</v>
      </c>
      <c r="D177" s="80">
        <v>0</v>
      </c>
      <c r="E177" s="80">
        <v>0</v>
      </c>
      <c r="F177" s="80">
        <v>0</v>
      </c>
      <c r="G177" s="63" t="s">
        <v>232</v>
      </c>
      <c r="H177" s="62">
        <f t="shared" si="14"/>
        <v>0.658</v>
      </c>
    </row>
    <row r="178" s="42" customFormat="1" ht="22" hidden="1" customHeight="1" spans="1:8">
      <c r="A178" s="58" t="s">
        <v>877</v>
      </c>
      <c r="B178" s="69" t="s">
        <v>546</v>
      </c>
      <c r="C178" s="70">
        <v>0</v>
      </c>
      <c r="D178" s="80">
        <v>0</v>
      </c>
      <c r="E178" s="80">
        <v>0</v>
      </c>
      <c r="F178" s="80">
        <v>0</v>
      </c>
      <c r="G178" s="63" t="s">
        <v>248</v>
      </c>
      <c r="H178" s="80">
        <f t="shared" si="14"/>
        <v>0</v>
      </c>
    </row>
    <row r="179" s="42" customFormat="1" ht="22" hidden="1" customHeight="1" spans="1:8">
      <c r="A179" s="92" t="s">
        <v>547</v>
      </c>
      <c r="B179" s="78" t="s">
        <v>548</v>
      </c>
      <c r="C179" s="79">
        <v>0</v>
      </c>
      <c r="D179" s="80">
        <v>0</v>
      </c>
      <c r="E179" s="80">
        <v>0</v>
      </c>
      <c r="F179" s="80">
        <v>0</v>
      </c>
      <c r="G179" s="63" t="s">
        <v>248</v>
      </c>
      <c r="H179" s="80">
        <f t="shared" si="14"/>
        <v>0</v>
      </c>
    </row>
    <row r="180" s="42" customFormat="1" ht="22" hidden="1" customHeight="1" spans="1:8">
      <c r="A180" s="92" t="s">
        <v>549</v>
      </c>
      <c r="B180" s="78" t="s">
        <v>550</v>
      </c>
      <c r="C180" s="79">
        <v>0</v>
      </c>
      <c r="D180" s="80">
        <v>0</v>
      </c>
      <c r="E180" s="80">
        <v>0</v>
      </c>
      <c r="F180" s="80">
        <v>0</v>
      </c>
      <c r="G180" s="63" t="s">
        <v>248</v>
      </c>
      <c r="H180" s="80">
        <f t="shared" si="14"/>
        <v>0</v>
      </c>
    </row>
    <row r="181" s="42" customFormat="1" ht="22" customHeight="1" spans="1:8">
      <c r="A181" s="92" t="s">
        <v>551</v>
      </c>
      <c r="B181" s="78" t="s">
        <v>552</v>
      </c>
      <c r="C181" s="79">
        <v>1.2515</v>
      </c>
      <c r="D181" s="80">
        <v>2.1585</v>
      </c>
      <c r="E181" s="80">
        <v>2.93</v>
      </c>
      <c r="F181" s="80">
        <v>2.93</v>
      </c>
      <c r="G181" s="63" t="s">
        <v>242</v>
      </c>
      <c r="H181" s="80">
        <f t="shared" si="14"/>
        <v>0.48</v>
      </c>
    </row>
    <row r="182" s="42" customFormat="1" ht="22" hidden="1" customHeight="1" spans="1:8">
      <c r="A182" s="58" t="s">
        <v>553</v>
      </c>
      <c r="B182" s="69" t="s">
        <v>554</v>
      </c>
      <c r="C182" s="70">
        <v>0</v>
      </c>
      <c r="D182" s="62">
        <v>0</v>
      </c>
      <c r="E182" s="62">
        <v>0</v>
      </c>
      <c r="F182" s="62">
        <v>0</v>
      </c>
      <c r="G182" s="63" t="s">
        <v>248</v>
      </c>
      <c r="H182" s="62">
        <f t="shared" si="14"/>
        <v>0</v>
      </c>
    </row>
    <row r="183" s="42" customFormat="1" ht="22" hidden="1" customHeight="1" spans="1:8">
      <c r="A183" s="58" t="s">
        <v>555</v>
      </c>
      <c r="B183" s="69" t="s">
        <v>556</v>
      </c>
      <c r="C183" s="70">
        <v>0</v>
      </c>
      <c r="D183" s="62">
        <v>0</v>
      </c>
      <c r="E183" s="62">
        <v>0</v>
      </c>
      <c r="F183" s="62">
        <v>0</v>
      </c>
      <c r="G183" s="63" t="s">
        <v>248</v>
      </c>
      <c r="H183" s="62">
        <f t="shared" si="14"/>
        <v>0</v>
      </c>
    </row>
    <row r="184" s="42" customFormat="1" ht="22" customHeight="1" spans="1:8">
      <c r="A184" s="58" t="s">
        <v>557</v>
      </c>
      <c r="B184" s="69" t="s">
        <v>558</v>
      </c>
      <c r="C184" s="70">
        <v>0.242500000000001</v>
      </c>
      <c r="D184" s="62">
        <v>1.7175</v>
      </c>
      <c r="E184" s="62">
        <v>1.07</v>
      </c>
      <c r="F184" s="62">
        <v>1.07</v>
      </c>
      <c r="G184" s="63" t="s">
        <v>242</v>
      </c>
      <c r="H184" s="62">
        <f t="shared" si="14"/>
        <v>0.890000000000001</v>
      </c>
    </row>
    <row r="185" s="42" customFormat="1" ht="22" customHeight="1" spans="1:8">
      <c r="A185" s="58" t="s">
        <v>559</v>
      </c>
      <c r="B185" s="69" t="s">
        <v>560</v>
      </c>
      <c r="C185" s="70">
        <v>0.997499999999999</v>
      </c>
      <c r="D185" s="62">
        <v>13.3055</v>
      </c>
      <c r="E185" s="62">
        <v>13.58</v>
      </c>
      <c r="F185" s="62">
        <v>13.58</v>
      </c>
      <c r="G185" s="63" t="s">
        <v>242</v>
      </c>
      <c r="H185" s="62">
        <f t="shared" si="14"/>
        <v>0.722999999999999</v>
      </c>
    </row>
    <row r="186" s="42" customFormat="1" ht="22" hidden="1" customHeight="1" spans="1:8">
      <c r="A186" s="58" t="s">
        <v>561</v>
      </c>
      <c r="B186" s="69" t="s">
        <v>562</v>
      </c>
      <c r="C186" s="70">
        <v>0</v>
      </c>
      <c r="D186" s="62">
        <v>0</v>
      </c>
      <c r="E186" s="62">
        <v>0</v>
      </c>
      <c r="F186" s="62">
        <v>0</v>
      </c>
      <c r="G186" s="63" t="s">
        <v>248</v>
      </c>
      <c r="H186" s="62">
        <f t="shared" si="14"/>
        <v>0</v>
      </c>
    </row>
    <row r="187" s="42" customFormat="1" ht="22" hidden="1" customHeight="1" spans="1:8">
      <c r="A187" s="58" t="s">
        <v>563</v>
      </c>
      <c r="B187" s="69" t="s">
        <v>564</v>
      </c>
      <c r="C187" s="70">
        <v>0.1275</v>
      </c>
      <c r="D187" s="62">
        <v>0</v>
      </c>
      <c r="E187" s="62">
        <v>0</v>
      </c>
      <c r="F187" s="62">
        <v>0</v>
      </c>
      <c r="G187" s="63" t="s">
        <v>232</v>
      </c>
      <c r="H187" s="62">
        <f t="shared" si="14"/>
        <v>0.1275</v>
      </c>
    </row>
    <row r="188" s="42" customFormat="1" ht="22" hidden="1" customHeight="1" spans="1:8">
      <c r="A188" s="58" t="s">
        <v>565</v>
      </c>
      <c r="B188" s="69" t="s">
        <v>566</v>
      </c>
      <c r="C188" s="70">
        <v>0</v>
      </c>
      <c r="D188" s="62">
        <v>0</v>
      </c>
      <c r="E188" s="62">
        <v>0</v>
      </c>
      <c r="F188" s="62">
        <v>0</v>
      </c>
      <c r="G188" s="63" t="s">
        <v>248</v>
      </c>
      <c r="H188" s="62">
        <f t="shared" si="14"/>
        <v>0</v>
      </c>
    </row>
    <row r="189" s="42" customFormat="1" ht="22" customHeight="1" spans="1:8">
      <c r="A189" s="58" t="s">
        <v>567</v>
      </c>
      <c r="B189" s="69" t="s">
        <v>568</v>
      </c>
      <c r="C189" s="70">
        <v>0.119499999999999</v>
      </c>
      <c r="D189" s="62">
        <v>4.845</v>
      </c>
      <c r="E189" s="62">
        <v>3.16</v>
      </c>
      <c r="F189" s="62">
        <v>3.16</v>
      </c>
      <c r="G189" s="63" t="s">
        <v>242</v>
      </c>
      <c r="H189" s="62">
        <f t="shared" si="14"/>
        <v>1.8045</v>
      </c>
    </row>
    <row r="190" s="42" customFormat="1" ht="22" customHeight="1" spans="1:8">
      <c r="A190" s="68" t="s">
        <v>569</v>
      </c>
      <c r="B190" s="69" t="s">
        <v>570</v>
      </c>
      <c r="C190" s="70">
        <v>30.98</v>
      </c>
      <c r="D190" s="62">
        <v>254.834</v>
      </c>
      <c r="E190" s="62">
        <v>261.95</v>
      </c>
      <c r="F190" s="62">
        <v>27.72</v>
      </c>
      <c r="G190" s="65" t="s">
        <v>452</v>
      </c>
      <c r="H190" s="62">
        <f t="shared" si="14"/>
        <v>23.864</v>
      </c>
    </row>
    <row r="191" s="42" customFormat="1" ht="30" customHeight="1" spans="1:8">
      <c r="A191" s="75"/>
      <c r="B191" s="69"/>
      <c r="C191" s="70"/>
      <c r="D191" s="62"/>
      <c r="E191" s="62"/>
      <c r="F191" s="62">
        <v>9.31</v>
      </c>
      <c r="G191" s="65" t="s">
        <v>571</v>
      </c>
      <c r="H191" s="62"/>
    </row>
    <row r="192" s="42" customFormat="1" ht="22" customHeight="1" spans="1:8">
      <c r="A192" s="75"/>
      <c r="B192" s="69"/>
      <c r="C192" s="70"/>
      <c r="D192" s="62"/>
      <c r="E192" s="62"/>
      <c r="F192" s="62">
        <v>224.92</v>
      </c>
      <c r="G192" s="65" t="s">
        <v>572</v>
      </c>
      <c r="H192" s="62"/>
    </row>
    <row r="193" s="42" customFormat="1" ht="22" hidden="1" customHeight="1" spans="1:8">
      <c r="A193" s="58" t="s">
        <v>573</v>
      </c>
      <c r="B193" s="69" t="s">
        <v>574</v>
      </c>
      <c r="C193" s="70">
        <v>0.0780000000000001</v>
      </c>
      <c r="D193" s="62">
        <v>0.2925</v>
      </c>
      <c r="E193" s="62">
        <v>0</v>
      </c>
      <c r="F193" s="62">
        <v>0</v>
      </c>
      <c r="G193" s="63" t="s">
        <v>232</v>
      </c>
      <c r="H193" s="62">
        <f t="shared" ref="H193:H211" si="15">C193+D193-E193</f>
        <v>0.3705</v>
      </c>
    </row>
    <row r="194" s="42" customFormat="1" ht="22" hidden="1" customHeight="1" spans="1:8">
      <c r="A194" s="58" t="s">
        <v>575</v>
      </c>
      <c r="B194" s="69" t="s">
        <v>576</v>
      </c>
      <c r="C194" s="70">
        <v>0</v>
      </c>
      <c r="D194" s="62">
        <v>0</v>
      </c>
      <c r="E194" s="62">
        <v>0</v>
      </c>
      <c r="F194" s="62">
        <v>0</v>
      </c>
      <c r="G194" s="63" t="s">
        <v>248</v>
      </c>
      <c r="H194" s="62">
        <f t="shared" si="15"/>
        <v>0</v>
      </c>
    </row>
    <row r="195" s="42" customFormat="1" ht="22" hidden="1" customHeight="1" spans="1:8">
      <c r="A195" s="58" t="s">
        <v>577</v>
      </c>
      <c r="B195" s="69" t="s">
        <v>578</v>
      </c>
      <c r="C195" s="70">
        <v>0</v>
      </c>
      <c r="D195" s="62">
        <v>0</v>
      </c>
      <c r="E195" s="62">
        <v>0</v>
      </c>
      <c r="F195" s="62">
        <v>0</v>
      </c>
      <c r="G195" s="63" t="s">
        <v>248</v>
      </c>
      <c r="H195" s="62">
        <f t="shared" si="15"/>
        <v>0</v>
      </c>
    </row>
    <row r="196" s="42" customFormat="1" ht="22" hidden="1" customHeight="1" spans="1:8">
      <c r="A196" s="58" t="s">
        <v>579</v>
      </c>
      <c r="B196" s="69" t="s">
        <v>580</v>
      </c>
      <c r="C196" s="70">
        <v>0</v>
      </c>
      <c r="D196" s="62">
        <v>0</v>
      </c>
      <c r="E196" s="62">
        <v>0</v>
      </c>
      <c r="F196" s="62">
        <v>0</v>
      </c>
      <c r="G196" s="63" t="s">
        <v>248</v>
      </c>
      <c r="H196" s="62">
        <f t="shared" si="15"/>
        <v>0</v>
      </c>
    </row>
    <row r="197" s="42" customFormat="1" ht="22" hidden="1" customHeight="1" spans="1:8">
      <c r="A197" s="58" t="s">
        <v>581</v>
      </c>
      <c r="B197" s="69" t="s">
        <v>582</v>
      </c>
      <c r="C197" s="70">
        <v>0</v>
      </c>
      <c r="D197" s="62">
        <v>0</v>
      </c>
      <c r="E197" s="62">
        <v>0</v>
      </c>
      <c r="F197" s="62">
        <v>0</v>
      </c>
      <c r="G197" s="63" t="s">
        <v>248</v>
      </c>
      <c r="H197" s="62">
        <f t="shared" si="15"/>
        <v>0</v>
      </c>
    </row>
    <row r="198" s="42" customFormat="1" ht="22" hidden="1" customHeight="1" spans="1:8">
      <c r="A198" s="58" t="s">
        <v>583</v>
      </c>
      <c r="B198" s="69" t="s">
        <v>584</v>
      </c>
      <c r="C198" s="70">
        <v>0.319</v>
      </c>
      <c r="D198" s="62">
        <v>0.0955</v>
      </c>
      <c r="E198" s="62">
        <v>0</v>
      </c>
      <c r="F198" s="62">
        <v>0</v>
      </c>
      <c r="G198" s="63" t="s">
        <v>232</v>
      </c>
      <c r="H198" s="62">
        <f t="shared" si="15"/>
        <v>0.4145</v>
      </c>
    </row>
    <row r="199" s="42" customFormat="1" ht="22" hidden="1" customHeight="1" spans="1:8">
      <c r="A199" s="58" t="s">
        <v>585</v>
      </c>
      <c r="B199" s="69" t="s">
        <v>586</v>
      </c>
      <c r="C199" s="70">
        <v>0</v>
      </c>
      <c r="D199" s="62">
        <v>0</v>
      </c>
      <c r="E199" s="62">
        <v>0</v>
      </c>
      <c r="F199" s="62">
        <v>0</v>
      </c>
      <c r="G199" s="63" t="s">
        <v>248</v>
      </c>
      <c r="H199" s="62">
        <f t="shared" si="15"/>
        <v>0</v>
      </c>
    </row>
    <row r="200" s="42" customFormat="1" ht="22" hidden="1" customHeight="1" spans="1:8">
      <c r="A200" s="58" t="s">
        <v>587</v>
      </c>
      <c r="B200" s="69" t="s">
        <v>588</v>
      </c>
      <c r="C200" s="70">
        <v>0</v>
      </c>
      <c r="D200" s="62">
        <v>0</v>
      </c>
      <c r="E200" s="62">
        <v>0</v>
      </c>
      <c r="F200" s="62">
        <v>0</v>
      </c>
      <c r="G200" s="63" t="s">
        <v>248</v>
      </c>
      <c r="H200" s="62">
        <f t="shared" si="15"/>
        <v>0</v>
      </c>
    </row>
    <row r="201" s="42" customFormat="1" ht="22" hidden="1" customHeight="1" spans="1:8">
      <c r="A201" s="58" t="s">
        <v>589</v>
      </c>
      <c r="B201" s="69" t="s">
        <v>590</v>
      </c>
      <c r="C201" s="70">
        <v>0</v>
      </c>
      <c r="D201" s="62">
        <v>0</v>
      </c>
      <c r="E201" s="62">
        <v>0</v>
      </c>
      <c r="F201" s="62">
        <v>0</v>
      </c>
      <c r="G201" s="63" t="s">
        <v>248</v>
      </c>
      <c r="H201" s="62">
        <f t="shared" si="15"/>
        <v>0</v>
      </c>
    </row>
    <row r="202" s="42" customFormat="1" ht="22" customHeight="1" spans="1:8">
      <c r="A202" s="58" t="s">
        <v>591</v>
      </c>
      <c r="B202" s="69" t="s">
        <v>592</v>
      </c>
      <c r="C202" s="70">
        <v>24.239</v>
      </c>
      <c r="D202" s="62">
        <v>59.364</v>
      </c>
      <c r="E202" s="62">
        <v>60.72</v>
      </c>
      <c r="F202" s="62">
        <v>60.72</v>
      </c>
      <c r="G202" s="63" t="s">
        <v>593</v>
      </c>
      <c r="H202" s="62">
        <f t="shared" si="15"/>
        <v>22.883</v>
      </c>
    </row>
    <row r="203" s="42" customFormat="1" ht="22" hidden="1" customHeight="1" spans="1:8">
      <c r="A203" s="58" t="s">
        <v>594</v>
      </c>
      <c r="B203" s="69" t="s">
        <v>595</v>
      </c>
      <c r="C203" s="70">
        <v>1.0615</v>
      </c>
      <c r="D203" s="62">
        <v>0.012</v>
      </c>
      <c r="E203" s="62">
        <v>0</v>
      </c>
      <c r="F203" s="62">
        <v>0</v>
      </c>
      <c r="G203" s="63" t="s">
        <v>232</v>
      </c>
      <c r="H203" s="62">
        <f t="shared" si="15"/>
        <v>1.0735</v>
      </c>
    </row>
    <row r="204" s="42" customFormat="1" ht="22" hidden="1" customHeight="1" spans="1:8">
      <c r="A204" s="58" t="s">
        <v>596</v>
      </c>
      <c r="B204" s="69" t="s">
        <v>597</v>
      </c>
      <c r="C204" s="70">
        <v>0.0639999999999998</v>
      </c>
      <c r="D204" s="62">
        <v>0</v>
      </c>
      <c r="E204" s="62">
        <v>0</v>
      </c>
      <c r="F204" s="62">
        <v>0</v>
      </c>
      <c r="G204" s="63" t="s">
        <v>232</v>
      </c>
      <c r="H204" s="62">
        <f t="shared" si="15"/>
        <v>0.0639999999999998</v>
      </c>
    </row>
    <row r="205" s="42" customFormat="1" ht="22" hidden="1" customHeight="1" spans="1:8">
      <c r="A205" s="58" t="s">
        <v>598</v>
      </c>
      <c r="B205" s="69" t="s">
        <v>599</v>
      </c>
      <c r="C205" s="70">
        <v>0</v>
      </c>
      <c r="D205" s="62">
        <v>0</v>
      </c>
      <c r="E205" s="62">
        <v>0</v>
      </c>
      <c r="F205" s="62">
        <v>0</v>
      </c>
      <c r="G205" s="63" t="s">
        <v>248</v>
      </c>
      <c r="H205" s="62">
        <f t="shared" si="15"/>
        <v>0</v>
      </c>
    </row>
    <row r="206" s="42" customFormat="1" ht="22" hidden="1" customHeight="1" spans="1:8">
      <c r="A206" s="58" t="s">
        <v>600</v>
      </c>
      <c r="B206" s="69" t="s">
        <v>601</v>
      </c>
      <c r="C206" s="70">
        <v>0.833</v>
      </c>
      <c r="D206" s="62">
        <v>0</v>
      </c>
      <c r="E206" s="62">
        <v>0</v>
      </c>
      <c r="F206" s="62">
        <v>0</v>
      </c>
      <c r="G206" s="63" t="s">
        <v>232</v>
      </c>
      <c r="H206" s="62">
        <f t="shared" si="15"/>
        <v>0.833</v>
      </c>
    </row>
    <row r="207" s="42" customFormat="1" ht="22" customHeight="1" spans="1:8">
      <c r="A207" s="58" t="s">
        <v>878</v>
      </c>
      <c r="B207" s="69" t="s">
        <v>603</v>
      </c>
      <c r="C207" s="70">
        <v>2.866</v>
      </c>
      <c r="D207" s="62">
        <v>0.451</v>
      </c>
      <c r="E207" s="62">
        <v>2.82</v>
      </c>
      <c r="F207" s="62">
        <v>2.82</v>
      </c>
      <c r="G207" s="63" t="s">
        <v>274</v>
      </c>
      <c r="H207" s="62">
        <f t="shared" si="15"/>
        <v>0.497</v>
      </c>
    </row>
    <row r="208" s="42" customFormat="1" ht="22" hidden="1" customHeight="1" spans="1:8">
      <c r="A208" s="58" t="s">
        <v>604</v>
      </c>
      <c r="B208" s="69" t="s">
        <v>605</v>
      </c>
      <c r="C208" s="70">
        <v>1.1805</v>
      </c>
      <c r="D208" s="62">
        <v>0.181</v>
      </c>
      <c r="E208" s="62">
        <v>0</v>
      </c>
      <c r="F208" s="62">
        <v>0</v>
      </c>
      <c r="G208" s="63" t="s">
        <v>232</v>
      </c>
      <c r="H208" s="62">
        <f t="shared" si="15"/>
        <v>1.3615</v>
      </c>
    </row>
    <row r="209" s="42" customFormat="1" ht="22" hidden="1" customHeight="1" spans="1:8">
      <c r="A209" s="58" t="s">
        <v>606</v>
      </c>
      <c r="B209" s="69" t="s">
        <v>607</v>
      </c>
      <c r="C209" s="70">
        <v>0</v>
      </c>
      <c r="D209" s="62">
        <v>0</v>
      </c>
      <c r="E209" s="62">
        <v>0</v>
      </c>
      <c r="F209" s="62">
        <v>0</v>
      </c>
      <c r="G209" s="63" t="s">
        <v>248</v>
      </c>
      <c r="H209" s="62">
        <f t="shared" si="15"/>
        <v>0</v>
      </c>
    </row>
    <row r="210" s="42" customFormat="1" ht="22" customHeight="1" spans="1:8">
      <c r="A210" s="58" t="s">
        <v>608</v>
      </c>
      <c r="B210" s="69" t="s">
        <v>609</v>
      </c>
      <c r="C210" s="70">
        <v>2.738</v>
      </c>
      <c r="D210" s="62">
        <v>1.0165</v>
      </c>
      <c r="E210" s="62">
        <v>2.82</v>
      </c>
      <c r="F210" s="62">
        <v>2.82</v>
      </c>
      <c r="G210" s="63" t="s">
        <v>610</v>
      </c>
      <c r="H210" s="62">
        <f t="shared" si="15"/>
        <v>0.9345</v>
      </c>
    </row>
    <row r="211" s="42" customFormat="1" ht="22" customHeight="1" spans="1:8">
      <c r="A211" s="58" t="s">
        <v>611</v>
      </c>
      <c r="B211" s="69" t="s">
        <v>612</v>
      </c>
      <c r="C211" s="70">
        <v>0.927</v>
      </c>
      <c r="D211" s="62">
        <v>1.239</v>
      </c>
      <c r="E211" s="62">
        <v>0.98</v>
      </c>
      <c r="F211" s="62">
        <v>0.98</v>
      </c>
      <c r="G211" s="63" t="s">
        <v>331</v>
      </c>
      <c r="H211" s="62">
        <f t="shared" si="15"/>
        <v>1.186</v>
      </c>
    </row>
    <row r="212" s="42" customFormat="1" ht="22" hidden="1" customHeight="1" spans="1:8">
      <c r="A212" s="93" t="s">
        <v>613</v>
      </c>
      <c r="B212" s="94"/>
      <c r="C212" s="95">
        <f t="shared" ref="C212:F212" si="16">SUM(C5:C211)</f>
        <v>562.2815</v>
      </c>
      <c r="D212" s="96">
        <f t="shared" si="16"/>
        <v>3693.6605</v>
      </c>
      <c r="E212" s="96">
        <f t="shared" si="16"/>
        <v>3731.2055</v>
      </c>
      <c r="F212" s="96">
        <f t="shared" si="16"/>
        <v>3731.2055</v>
      </c>
      <c r="G212" s="97"/>
      <c r="H212" s="96">
        <f>SUM(H5:H211)</f>
        <v>524.7365</v>
      </c>
    </row>
    <row r="213" s="40" customFormat="1" ht="22" hidden="1" customHeight="1" spans="1:8">
      <c r="A213" s="58" t="s">
        <v>879</v>
      </c>
      <c r="B213" s="71"/>
      <c r="C213" s="98"/>
      <c r="D213" s="98"/>
      <c r="E213" s="98"/>
      <c r="F213" s="70"/>
      <c r="G213" s="99"/>
      <c r="H213" s="98"/>
    </row>
  </sheetData>
  <autoFilter xmlns:etc="http://www.wps.cn/officeDocument/2017/etCustomData" ref="A4:I213" etc:filterBottomFollowUsedRange="0">
    <filterColumn colId="6">
      <filters>
        <filter val="汨罗市壹达玻璃纤维厂"/>
        <filter val="天津开泰金属制品有限公司"/>
        <filter val="天津永俊金属制器有限公司"/>
        <filter val="长沙市瀚阳固体废物治理有限责任公司"/>
        <filter val="湖南邦德博鑫环保科技有限公司"/>
        <filter val="天津诺康金属制品有限公司"/>
        <filter val="株洲恒基资源再生有限公司"/>
        <filter val="天津凯撒金属有限公司"/>
        <filter val="聊城晶悦玻璃原料有限公司"/>
        <filter val="天津通宜顺金属制品有限公司"/>
        <filter val="汨罗万容塑业有限公司"/>
        <filter val="铜陵福茂再生资源利用有限公司"/>
        <filter val="天津埃莫森铜业有限公司"/>
        <filter val="湖南安耀达再生资源有限公司"/>
        <filter val="湖南同和新材料有限公司"/>
        <filter val="汨罗万容报废汽车回收拆解有限公司"/>
        <filter val="永兴鹏琨环保有限公司"/>
        <filter val="湖南骏马体育用品有限公司"/>
        <filter val="天津光华远大金属制品有限公司"/>
        <filter val="汨罗兴昊耐火材料有限公司"/>
        <filter val="天津爱德森金属制品有限公司"/>
        <filter val="汨罗市市容环境卫生服务中心"/>
        <filter val="汨罗万容固体废物处理有限公司"/>
        <filter val="湖北金言金属材料有限公司"/>
      </filters>
    </filterColumn>
    <extLst/>
  </autoFilter>
  <mergeCells count="148">
    <mergeCell ref="A2:H2"/>
    <mergeCell ref="F3:G3"/>
    <mergeCell ref="A212:B212"/>
    <mergeCell ref="A213:H213"/>
    <mergeCell ref="A3:A4"/>
    <mergeCell ref="A15:A16"/>
    <mergeCell ref="A33:A34"/>
    <mergeCell ref="A38:A39"/>
    <mergeCell ref="A43:A44"/>
    <mergeCell ref="A54:A56"/>
    <mergeCell ref="A81:A82"/>
    <mergeCell ref="A84:A85"/>
    <mergeCell ref="A109:A110"/>
    <mergeCell ref="A111:A112"/>
    <mergeCell ref="A115:A116"/>
    <mergeCell ref="A122:A123"/>
    <mergeCell ref="A125:A128"/>
    <mergeCell ref="A129:A132"/>
    <mergeCell ref="A136:A137"/>
    <mergeCell ref="A139:A140"/>
    <mergeCell ref="A141:A142"/>
    <mergeCell ref="A143:A144"/>
    <mergeCell ref="A145:A146"/>
    <mergeCell ref="A148:A149"/>
    <mergeCell ref="A150:A151"/>
    <mergeCell ref="A152:A153"/>
    <mergeCell ref="A154:A155"/>
    <mergeCell ref="A190:A192"/>
    <mergeCell ref="B3:B4"/>
    <mergeCell ref="B15:B16"/>
    <mergeCell ref="B33:B34"/>
    <mergeCell ref="B38:B39"/>
    <mergeCell ref="B43:B44"/>
    <mergeCell ref="B54:B56"/>
    <mergeCell ref="B81:B82"/>
    <mergeCell ref="B84:B85"/>
    <mergeCell ref="B109:B110"/>
    <mergeCell ref="B111:B112"/>
    <mergeCell ref="B115:B116"/>
    <mergeCell ref="B122:B123"/>
    <mergeCell ref="B125:B128"/>
    <mergeCell ref="B129:B132"/>
    <mergeCell ref="B136:B137"/>
    <mergeCell ref="B139:B140"/>
    <mergeCell ref="B141:B142"/>
    <mergeCell ref="B143:B144"/>
    <mergeCell ref="B145:B146"/>
    <mergeCell ref="B148:B149"/>
    <mergeCell ref="B150:B151"/>
    <mergeCell ref="B152:B153"/>
    <mergeCell ref="B154:B155"/>
    <mergeCell ref="B190:B192"/>
    <mergeCell ref="C3:C4"/>
    <mergeCell ref="C15:C16"/>
    <mergeCell ref="C33:C34"/>
    <mergeCell ref="C38:C39"/>
    <mergeCell ref="C43:C44"/>
    <mergeCell ref="C54:C56"/>
    <mergeCell ref="C81:C82"/>
    <mergeCell ref="C84:C85"/>
    <mergeCell ref="C109:C110"/>
    <mergeCell ref="C111:C112"/>
    <mergeCell ref="C115:C116"/>
    <mergeCell ref="C122:C123"/>
    <mergeCell ref="C125:C128"/>
    <mergeCell ref="C129:C132"/>
    <mergeCell ref="C136:C137"/>
    <mergeCell ref="C139:C140"/>
    <mergeCell ref="C141:C142"/>
    <mergeCell ref="C143:C144"/>
    <mergeCell ref="C145:C146"/>
    <mergeCell ref="C148:C149"/>
    <mergeCell ref="C150:C151"/>
    <mergeCell ref="C152:C153"/>
    <mergeCell ref="C154:C155"/>
    <mergeCell ref="C190:C192"/>
    <mergeCell ref="D3:D4"/>
    <mergeCell ref="D15:D16"/>
    <mergeCell ref="D33:D34"/>
    <mergeCell ref="D38:D39"/>
    <mergeCell ref="D43:D44"/>
    <mergeCell ref="D54:D56"/>
    <mergeCell ref="D81:D82"/>
    <mergeCell ref="D84:D85"/>
    <mergeCell ref="D109:D110"/>
    <mergeCell ref="D111:D112"/>
    <mergeCell ref="D115:D116"/>
    <mergeCell ref="D122:D123"/>
    <mergeCell ref="D125:D128"/>
    <mergeCell ref="D129:D132"/>
    <mergeCell ref="D136:D137"/>
    <mergeCell ref="D139:D140"/>
    <mergeCell ref="D141:D142"/>
    <mergeCell ref="D143:D144"/>
    <mergeCell ref="D145:D146"/>
    <mergeCell ref="D148:D149"/>
    <mergeCell ref="D150:D151"/>
    <mergeCell ref="D152:D153"/>
    <mergeCell ref="D154:D155"/>
    <mergeCell ref="D190:D192"/>
    <mergeCell ref="E3:E4"/>
    <mergeCell ref="E15:E16"/>
    <mergeCell ref="E33:E34"/>
    <mergeCell ref="E38:E39"/>
    <mergeCell ref="E43:E44"/>
    <mergeCell ref="E54:E56"/>
    <mergeCell ref="E81:E82"/>
    <mergeCell ref="E84:E85"/>
    <mergeCell ref="E109:E110"/>
    <mergeCell ref="E111:E112"/>
    <mergeCell ref="E115:E116"/>
    <mergeCell ref="E122:E123"/>
    <mergeCell ref="E125:E128"/>
    <mergeCell ref="E129:E132"/>
    <mergeCell ref="E136:E137"/>
    <mergeCell ref="E139:E140"/>
    <mergeCell ref="E141:E142"/>
    <mergeCell ref="E143:E144"/>
    <mergeCell ref="E145:E146"/>
    <mergeCell ref="E148:E149"/>
    <mergeCell ref="E150:E151"/>
    <mergeCell ref="E152:E153"/>
    <mergeCell ref="E154:E155"/>
    <mergeCell ref="E190:E192"/>
    <mergeCell ref="H3:H4"/>
    <mergeCell ref="H15:H16"/>
    <mergeCell ref="H33:H34"/>
    <mergeCell ref="H38:H39"/>
    <mergeCell ref="H43:H44"/>
    <mergeCell ref="H54:H56"/>
    <mergeCell ref="H81:H82"/>
    <mergeCell ref="H84:H85"/>
    <mergeCell ref="H109:H110"/>
    <mergeCell ref="H111:H112"/>
    <mergeCell ref="H115:H116"/>
    <mergeCell ref="H122:H123"/>
    <mergeCell ref="H125:H128"/>
    <mergeCell ref="H129:H132"/>
    <mergeCell ref="H136:H137"/>
    <mergeCell ref="H139:H140"/>
    <mergeCell ref="H141:H142"/>
    <mergeCell ref="H143:H144"/>
    <mergeCell ref="H145:H146"/>
    <mergeCell ref="H148:H149"/>
    <mergeCell ref="H150:H151"/>
    <mergeCell ref="H152:H153"/>
    <mergeCell ref="H154:H155"/>
    <mergeCell ref="H190:H192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7"/>
  <sheetViews>
    <sheetView topLeftCell="A194" workbookViewId="0">
      <selection activeCell="A1" sqref="A1:H207"/>
    </sheetView>
  </sheetViews>
  <sheetFormatPr defaultColWidth="8.66666666666667" defaultRowHeight="15" outlineLevelCol="7"/>
  <sheetData>
    <row r="1" ht="28.5" customHeight="1" spans="1:8">
      <c r="A1" s="32" t="s">
        <v>221</v>
      </c>
      <c r="B1" s="32" t="s">
        <v>841</v>
      </c>
      <c r="C1" s="32" t="s">
        <v>842</v>
      </c>
      <c r="D1" s="32" t="s">
        <v>843</v>
      </c>
      <c r="E1" s="32" t="s">
        <v>844</v>
      </c>
      <c r="F1" s="32" t="s">
        <v>845</v>
      </c>
      <c r="G1" s="32"/>
      <c r="H1" s="32" t="s">
        <v>846</v>
      </c>
    </row>
    <row r="2" ht="15.75" spans="1:8">
      <c r="A2" s="33"/>
      <c r="B2" s="33"/>
      <c r="C2" s="33"/>
      <c r="D2" s="33"/>
      <c r="E2" s="33"/>
      <c r="F2" s="34" t="s">
        <v>847</v>
      </c>
      <c r="G2" s="34" t="s">
        <v>229</v>
      </c>
      <c r="H2" s="35"/>
    </row>
    <row r="3" ht="27.75" spans="1:8">
      <c r="A3" s="36" t="s">
        <v>230</v>
      </c>
      <c r="B3" s="37" t="s">
        <v>231</v>
      </c>
      <c r="C3" s="37">
        <v>0</v>
      </c>
      <c r="D3" s="37">
        <v>0.078</v>
      </c>
      <c r="E3" s="37">
        <v>0</v>
      </c>
      <c r="F3" s="38">
        <v>0</v>
      </c>
      <c r="G3" s="33" t="s">
        <v>232</v>
      </c>
      <c r="H3" s="38">
        <v>0.078</v>
      </c>
    </row>
    <row r="4" ht="27.75" spans="1:8">
      <c r="A4" s="33" t="s">
        <v>233</v>
      </c>
      <c r="B4" s="37" t="s">
        <v>234</v>
      </c>
      <c r="C4" s="37">
        <v>0.9595</v>
      </c>
      <c r="D4" s="37">
        <v>0.1445</v>
      </c>
      <c r="E4" s="37">
        <v>0</v>
      </c>
      <c r="F4" s="37">
        <v>0</v>
      </c>
      <c r="G4" s="33" t="s">
        <v>232</v>
      </c>
      <c r="H4" s="38">
        <v>1.104</v>
      </c>
    </row>
    <row r="5" ht="54.75" spans="1:8">
      <c r="A5" s="36" t="s">
        <v>235</v>
      </c>
      <c r="B5" s="37" t="s">
        <v>236</v>
      </c>
      <c r="C5" s="37">
        <v>0.932</v>
      </c>
      <c r="D5" s="37">
        <v>2.397</v>
      </c>
      <c r="E5" s="37">
        <v>1.31</v>
      </c>
      <c r="F5" s="38">
        <v>1.31</v>
      </c>
      <c r="G5" s="33" t="s">
        <v>274</v>
      </c>
      <c r="H5" s="38">
        <v>2.019</v>
      </c>
    </row>
    <row r="6" ht="27.75" spans="1:8">
      <c r="A6" s="36" t="s">
        <v>238</v>
      </c>
      <c r="B6" s="37" t="s">
        <v>239</v>
      </c>
      <c r="C6" s="37">
        <v>0.066</v>
      </c>
      <c r="D6" s="37">
        <v>0.124</v>
      </c>
      <c r="E6" s="37">
        <v>0</v>
      </c>
      <c r="F6" s="38">
        <v>0</v>
      </c>
      <c r="G6" s="33" t="s">
        <v>232</v>
      </c>
      <c r="H6" s="38">
        <v>0.19</v>
      </c>
    </row>
    <row r="7" ht="27.75" spans="1:8">
      <c r="A7" s="36" t="s">
        <v>240</v>
      </c>
      <c r="B7" s="37" t="s">
        <v>241</v>
      </c>
      <c r="C7" s="37">
        <v>0.752</v>
      </c>
      <c r="D7" s="37">
        <v>1.7005</v>
      </c>
      <c r="E7" s="37">
        <v>2.372</v>
      </c>
      <c r="F7" s="38">
        <v>0.002</v>
      </c>
      <c r="G7" s="36" t="s">
        <v>438</v>
      </c>
      <c r="H7" s="38">
        <v>0.0805</v>
      </c>
    </row>
    <row r="8" ht="54.75" spans="1:8">
      <c r="A8" s="36"/>
      <c r="B8" s="33"/>
      <c r="C8" s="33"/>
      <c r="D8" s="33"/>
      <c r="E8" s="33"/>
      <c r="F8" s="38">
        <v>0.82</v>
      </c>
      <c r="G8" s="36" t="s">
        <v>274</v>
      </c>
      <c r="H8" s="36"/>
    </row>
    <row r="9" ht="41.25" spans="1:8">
      <c r="A9" s="36"/>
      <c r="B9" s="33"/>
      <c r="C9" s="33"/>
      <c r="D9" s="33"/>
      <c r="E9" s="33"/>
      <c r="F9" s="38">
        <v>1.55</v>
      </c>
      <c r="G9" s="33" t="s">
        <v>237</v>
      </c>
      <c r="H9" s="36"/>
    </row>
    <row r="10" ht="54.75" spans="1:8">
      <c r="A10" s="36" t="s">
        <v>243</v>
      </c>
      <c r="B10" s="37" t="s">
        <v>244</v>
      </c>
      <c r="C10" s="37">
        <v>2.1375</v>
      </c>
      <c r="D10" s="37">
        <v>8.089</v>
      </c>
      <c r="E10" s="37">
        <v>5.611</v>
      </c>
      <c r="F10" s="38">
        <v>3.583</v>
      </c>
      <c r="G10" s="33" t="s">
        <v>274</v>
      </c>
      <c r="H10" s="37">
        <v>4.6155</v>
      </c>
    </row>
    <row r="11" ht="41.25" spans="1:8">
      <c r="A11" s="36"/>
      <c r="B11" s="33"/>
      <c r="C11" s="33"/>
      <c r="D11" s="33"/>
      <c r="E11" s="33"/>
      <c r="F11" s="38">
        <v>2.028</v>
      </c>
      <c r="G11" s="33" t="s">
        <v>237</v>
      </c>
      <c r="H11" s="33"/>
    </row>
    <row r="12" ht="27.75" spans="1:8">
      <c r="A12" s="36" t="s">
        <v>246</v>
      </c>
      <c r="B12" s="38" t="s">
        <v>247</v>
      </c>
      <c r="C12" s="38">
        <v>0</v>
      </c>
      <c r="D12" s="37">
        <v>0</v>
      </c>
      <c r="E12" s="37">
        <v>0</v>
      </c>
      <c r="F12" s="38">
        <v>0</v>
      </c>
      <c r="G12" s="33" t="s">
        <v>248</v>
      </c>
      <c r="H12" s="37">
        <v>0</v>
      </c>
    </row>
    <row r="13" ht="27.75" spans="1:8">
      <c r="A13" s="36" t="s">
        <v>249</v>
      </c>
      <c r="B13" s="38" t="s">
        <v>250</v>
      </c>
      <c r="C13" s="38">
        <v>0</v>
      </c>
      <c r="D13" s="37">
        <v>0</v>
      </c>
      <c r="E13" s="37">
        <v>0</v>
      </c>
      <c r="F13" s="38">
        <v>0</v>
      </c>
      <c r="G13" s="33" t="s">
        <v>248</v>
      </c>
      <c r="H13" s="37">
        <v>0</v>
      </c>
    </row>
    <row r="14" ht="41.25" spans="1:8">
      <c r="A14" s="36" t="s">
        <v>251</v>
      </c>
      <c r="B14" s="38" t="s">
        <v>252</v>
      </c>
      <c r="C14" s="38">
        <v>1.7415</v>
      </c>
      <c r="D14" s="38">
        <v>5.47</v>
      </c>
      <c r="E14" s="38">
        <v>4.301</v>
      </c>
      <c r="F14" s="38">
        <v>3.28</v>
      </c>
      <c r="G14" s="33" t="s">
        <v>245</v>
      </c>
      <c r="H14" s="37">
        <v>2.9105</v>
      </c>
    </row>
    <row r="15" ht="41.25" spans="1:8">
      <c r="A15" s="36"/>
      <c r="B15" s="36"/>
      <c r="C15" s="36"/>
      <c r="D15" s="36"/>
      <c r="E15" s="36"/>
      <c r="F15" s="38">
        <v>1.021</v>
      </c>
      <c r="G15" s="33" t="s">
        <v>237</v>
      </c>
      <c r="H15" s="33"/>
    </row>
    <row r="16" ht="41.25" spans="1:8">
      <c r="A16" s="36" t="s">
        <v>253</v>
      </c>
      <c r="B16" s="38" t="s">
        <v>254</v>
      </c>
      <c r="C16" s="38">
        <v>0.475</v>
      </c>
      <c r="D16" s="37">
        <v>1.0385</v>
      </c>
      <c r="E16" s="38">
        <v>1.43</v>
      </c>
      <c r="F16" s="38">
        <v>1.43</v>
      </c>
      <c r="G16" s="36" t="s">
        <v>237</v>
      </c>
      <c r="H16" s="37">
        <v>0.0835</v>
      </c>
    </row>
    <row r="17" ht="27.75" spans="1:8">
      <c r="A17" s="36" t="s">
        <v>255</v>
      </c>
      <c r="B17" s="38" t="s">
        <v>256</v>
      </c>
      <c r="C17" s="38">
        <v>5.03</v>
      </c>
      <c r="D17" s="37">
        <v>2.3965</v>
      </c>
      <c r="E17" s="38">
        <v>5.1265</v>
      </c>
      <c r="F17" s="38">
        <v>0.0265</v>
      </c>
      <c r="G17" s="36" t="s">
        <v>438</v>
      </c>
      <c r="H17" s="37">
        <v>2.3</v>
      </c>
    </row>
    <row r="18" ht="54.75" spans="1:8">
      <c r="A18" s="36"/>
      <c r="B18" s="36"/>
      <c r="C18" s="36"/>
      <c r="D18" s="33"/>
      <c r="E18" s="36"/>
      <c r="F18" s="38">
        <v>5.1</v>
      </c>
      <c r="G18" s="33" t="s">
        <v>274</v>
      </c>
      <c r="H18" s="33"/>
    </row>
    <row r="19" ht="27.75" spans="1:8">
      <c r="A19" s="36" t="s">
        <v>257</v>
      </c>
      <c r="B19" s="38" t="s">
        <v>258</v>
      </c>
      <c r="C19" s="38">
        <v>0</v>
      </c>
      <c r="D19" s="37">
        <v>0</v>
      </c>
      <c r="E19" s="38">
        <v>0</v>
      </c>
      <c r="F19" s="38">
        <v>0</v>
      </c>
      <c r="G19" s="33" t="s">
        <v>248</v>
      </c>
      <c r="H19" s="37">
        <v>0</v>
      </c>
    </row>
    <row r="20" ht="27.75" spans="1:8">
      <c r="A20" s="36" t="s">
        <v>259</v>
      </c>
      <c r="B20" s="38" t="s">
        <v>260</v>
      </c>
      <c r="C20" s="38">
        <v>0</v>
      </c>
      <c r="D20" s="37">
        <v>0</v>
      </c>
      <c r="E20" s="38">
        <v>0</v>
      </c>
      <c r="F20" s="38">
        <v>0</v>
      </c>
      <c r="G20" s="33" t="s">
        <v>248</v>
      </c>
      <c r="H20" s="37">
        <v>0</v>
      </c>
    </row>
    <row r="21" ht="41.25" spans="1:8">
      <c r="A21" s="36" t="s">
        <v>265</v>
      </c>
      <c r="B21" s="38" t="s">
        <v>266</v>
      </c>
      <c r="C21" s="38">
        <v>1.788</v>
      </c>
      <c r="D21" s="37">
        <v>3.6555</v>
      </c>
      <c r="E21" s="38">
        <v>5.27</v>
      </c>
      <c r="F21" s="38">
        <v>5.27</v>
      </c>
      <c r="G21" s="33" t="s">
        <v>245</v>
      </c>
      <c r="H21" s="37">
        <v>0.1735</v>
      </c>
    </row>
    <row r="22" ht="54.75" spans="1:8">
      <c r="A22" s="36" t="s">
        <v>267</v>
      </c>
      <c r="B22" s="38" t="s">
        <v>268</v>
      </c>
      <c r="C22" s="38">
        <v>0.1775</v>
      </c>
      <c r="D22" s="37">
        <v>0.8565</v>
      </c>
      <c r="E22" s="38">
        <v>0.32</v>
      </c>
      <c r="F22" s="38">
        <v>0.32</v>
      </c>
      <c r="G22" s="36" t="s">
        <v>274</v>
      </c>
      <c r="H22" s="37">
        <v>0.714</v>
      </c>
    </row>
    <row r="23" ht="54.75" spans="1:8">
      <c r="A23" s="33" t="s">
        <v>269</v>
      </c>
      <c r="B23" s="38" t="s">
        <v>270</v>
      </c>
      <c r="C23" s="38">
        <v>5.4345</v>
      </c>
      <c r="D23" s="38">
        <v>55.1225</v>
      </c>
      <c r="E23" s="38">
        <v>59.8135</v>
      </c>
      <c r="F23" s="38">
        <v>12.68</v>
      </c>
      <c r="G23" s="36" t="s">
        <v>274</v>
      </c>
      <c r="H23" s="37">
        <v>0.7435</v>
      </c>
    </row>
    <row r="24" ht="41.25" spans="1:8">
      <c r="A24" s="33"/>
      <c r="B24" s="36"/>
      <c r="C24" s="36"/>
      <c r="D24" s="36"/>
      <c r="E24" s="36"/>
      <c r="F24" s="38">
        <v>12.18</v>
      </c>
      <c r="G24" s="36" t="s">
        <v>327</v>
      </c>
      <c r="H24" s="33"/>
    </row>
    <row r="25" ht="27.75" spans="1:8">
      <c r="A25" s="33"/>
      <c r="B25" s="36"/>
      <c r="C25" s="36"/>
      <c r="D25" s="36"/>
      <c r="E25" s="36"/>
      <c r="F25" s="38">
        <v>34.9535</v>
      </c>
      <c r="G25" s="33" t="s">
        <v>271</v>
      </c>
      <c r="H25" s="33"/>
    </row>
    <row r="26" ht="54.75" spans="1:8">
      <c r="A26" s="36" t="s">
        <v>272</v>
      </c>
      <c r="B26" s="38" t="s">
        <v>273</v>
      </c>
      <c r="C26" s="38">
        <v>9.4825</v>
      </c>
      <c r="D26" s="38">
        <v>14.745</v>
      </c>
      <c r="E26" s="38">
        <v>10.24</v>
      </c>
      <c r="F26" s="38">
        <v>1.44</v>
      </c>
      <c r="G26" s="33" t="s">
        <v>274</v>
      </c>
      <c r="H26" s="38">
        <v>13.9875</v>
      </c>
    </row>
    <row r="27" ht="41.25" spans="1:8">
      <c r="A27" s="36"/>
      <c r="B27" s="36"/>
      <c r="C27" s="36"/>
      <c r="D27" s="36"/>
      <c r="E27" s="36"/>
      <c r="F27" s="38">
        <v>6.82</v>
      </c>
      <c r="G27" s="33" t="s">
        <v>237</v>
      </c>
      <c r="H27" s="36"/>
    </row>
    <row r="28" ht="41.25" spans="1:8">
      <c r="A28" s="36"/>
      <c r="B28" s="36"/>
      <c r="C28" s="36"/>
      <c r="D28" s="36"/>
      <c r="E28" s="36"/>
      <c r="F28" s="38">
        <v>1.98</v>
      </c>
      <c r="G28" s="33" t="s">
        <v>242</v>
      </c>
      <c r="H28" s="36"/>
    </row>
    <row r="29" ht="41.25" spans="1:8">
      <c r="A29" s="36" t="s">
        <v>275</v>
      </c>
      <c r="B29" s="38" t="s">
        <v>276</v>
      </c>
      <c r="C29" s="38">
        <v>2.671</v>
      </c>
      <c r="D29" s="38">
        <v>3.4365</v>
      </c>
      <c r="E29" s="38">
        <v>3.83</v>
      </c>
      <c r="F29" s="38">
        <v>3.83</v>
      </c>
      <c r="G29" s="33" t="s">
        <v>245</v>
      </c>
      <c r="H29" s="38">
        <v>2.2775</v>
      </c>
    </row>
    <row r="30" ht="27.75" spans="1:8">
      <c r="A30" s="36" t="s">
        <v>277</v>
      </c>
      <c r="B30" s="38" t="s">
        <v>278</v>
      </c>
      <c r="C30" s="38">
        <v>0</v>
      </c>
      <c r="D30" s="38">
        <v>0</v>
      </c>
      <c r="E30" s="38">
        <v>0</v>
      </c>
      <c r="F30" s="38">
        <v>0</v>
      </c>
      <c r="G30" s="33" t="s">
        <v>248</v>
      </c>
      <c r="H30" s="38">
        <v>0</v>
      </c>
    </row>
    <row r="31" ht="27.75" spans="1:8">
      <c r="A31" s="36" t="s">
        <v>279</v>
      </c>
      <c r="B31" s="38" t="s">
        <v>280</v>
      </c>
      <c r="C31" s="38">
        <v>0</v>
      </c>
      <c r="D31" s="38">
        <v>0.1715</v>
      </c>
      <c r="E31" s="38">
        <v>0.1715</v>
      </c>
      <c r="F31" s="38">
        <v>0.1715</v>
      </c>
      <c r="G31" s="33" t="s">
        <v>271</v>
      </c>
      <c r="H31" s="38">
        <v>0</v>
      </c>
    </row>
    <row r="32" ht="27.75" spans="1:8">
      <c r="A32" s="36" t="s">
        <v>281</v>
      </c>
      <c r="B32" s="38" t="s">
        <v>282</v>
      </c>
      <c r="C32" s="38">
        <v>0</v>
      </c>
      <c r="D32" s="38">
        <v>0</v>
      </c>
      <c r="E32" s="38">
        <v>0</v>
      </c>
      <c r="F32" s="38">
        <v>0</v>
      </c>
      <c r="G32" s="33" t="s">
        <v>248</v>
      </c>
      <c r="H32" s="38">
        <v>0</v>
      </c>
    </row>
    <row r="33" ht="27.75" spans="1:8">
      <c r="A33" s="36" t="s">
        <v>283</v>
      </c>
      <c r="B33" s="38" t="s">
        <v>284</v>
      </c>
      <c r="C33" s="38">
        <v>0</v>
      </c>
      <c r="D33" s="38">
        <v>0</v>
      </c>
      <c r="E33" s="38">
        <v>0</v>
      </c>
      <c r="F33" s="38">
        <v>0</v>
      </c>
      <c r="G33" s="33" t="s">
        <v>248</v>
      </c>
      <c r="H33" s="38">
        <v>0</v>
      </c>
    </row>
    <row r="34" ht="27.75" spans="1:8">
      <c r="A34" s="36" t="s">
        <v>285</v>
      </c>
      <c r="B34" s="38" t="s">
        <v>286</v>
      </c>
      <c r="C34" s="38">
        <v>0.328</v>
      </c>
      <c r="D34" s="38">
        <v>0.175</v>
      </c>
      <c r="E34" s="38">
        <v>0</v>
      </c>
      <c r="F34" s="38">
        <v>0</v>
      </c>
      <c r="G34" s="33" t="s">
        <v>232</v>
      </c>
      <c r="H34" s="38">
        <v>0.503</v>
      </c>
    </row>
    <row r="35" ht="41.25" spans="1:8">
      <c r="A35" s="36" t="s">
        <v>287</v>
      </c>
      <c r="B35" s="38" t="s">
        <v>288</v>
      </c>
      <c r="C35" s="38">
        <v>0</v>
      </c>
      <c r="D35" s="38">
        <v>0</v>
      </c>
      <c r="E35" s="38">
        <v>0</v>
      </c>
      <c r="F35" s="38">
        <v>0</v>
      </c>
      <c r="G35" s="33" t="s">
        <v>248</v>
      </c>
      <c r="H35" s="38">
        <v>0</v>
      </c>
    </row>
    <row r="36" ht="41.25" spans="1:8">
      <c r="A36" s="36" t="s">
        <v>291</v>
      </c>
      <c r="B36" s="38" t="s">
        <v>292</v>
      </c>
      <c r="C36" s="38">
        <v>0.544</v>
      </c>
      <c r="D36" s="38">
        <v>22.508</v>
      </c>
      <c r="E36" s="38">
        <v>17.01</v>
      </c>
      <c r="F36" s="38">
        <v>17.01</v>
      </c>
      <c r="G36" s="33" t="s">
        <v>245</v>
      </c>
      <c r="H36" s="38">
        <v>6.042</v>
      </c>
    </row>
    <row r="37" ht="41.25" spans="1:8">
      <c r="A37" s="36" t="s">
        <v>299</v>
      </c>
      <c r="B37" s="38" t="s">
        <v>300</v>
      </c>
      <c r="C37" s="38">
        <v>1.2725</v>
      </c>
      <c r="D37" s="38">
        <v>11.304</v>
      </c>
      <c r="E37" s="38">
        <v>6.94</v>
      </c>
      <c r="F37" s="38">
        <v>6.94</v>
      </c>
      <c r="G37" s="33" t="s">
        <v>245</v>
      </c>
      <c r="H37" s="38">
        <v>5.6365</v>
      </c>
    </row>
    <row r="38" ht="54.75" spans="1:8">
      <c r="A38" s="36" t="s">
        <v>307</v>
      </c>
      <c r="B38" s="38" t="s">
        <v>308</v>
      </c>
      <c r="C38" s="38">
        <v>5.053</v>
      </c>
      <c r="D38" s="38">
        <v>21.4835</v>
      </c>
      <c r="E38" s="38">
        <v>19.93</v>
      </c>
      <c r="F38" s="38">
        <v>19.93</v>
      </c>
      <c r="G38" s="33" t="s">
        <v>43</v>
      </c>
      <c r="H38" s="38">
        <v>6.6065</v>
      </c>
    </row>
    <row r="39" ht="27.75" spans="1:8">
      <c r="A39" s="36" t="s">
        <v>309</v>
      </c>
      <c r="B39" s="38" t="s">
        <v>310</v>
      </c>
      <c r="C39" s="38">
        <v>0</v>
      </c>
      <c r="D39" s="38">
        <v>15.4845</v>
      </c>
      <c r="E39" s="38">
        <v>15.4845</v>
      </c>
      <c r="F39" s="38">
        <v>15.4845</v>
      </c>
      <c r="G39" s="33" t="s">
        <v>271</v>
      </c>
      <c r="H39" s="38">
        <v>0</v>
      </c>
    </row>
    <row r="40" ht="27.75" spans="1:8">
      <c r="A40" s="36" t="s">
        <v>311</v>
      </c>
      <c r="B40" s="38" t="s">
        <v>312</v>
      </c>
      <c r="C40" s="38">
        <v>0</v>
      </c>
      <c r="D40" s="38">
        <v>49.882</v>
      </c>
      <c r="E40" s="38">
        <v>49.882</v>
      </c>
      <c r="F40" s="38">
        <v>49.882</v>
      </c>
      <c r="G40" s="33" t="s">
        <v>271</v>
      </c>
      <c r="H40" s="38">
        <v>0</v>
      </c>
    </row>
    <row r="41" ht="27.75" spans="1:8">
      <c r="A41" s="36" t="s">
        <v>313</v>
      </c>
      <c r="B41" s="38" t="s">
        <v>314</v>
      </c>
      <c r="C41" s="38">
        <v>0.4665</v>
      </c>
      <c r="D41" s="38">
        <v>1.083</v>
      </c>
      <c r="E41" s="38">
        <v>0</v>
      </c>
      <c r="F41" s="38">
        <v>0</v>
      </c>
      <c r="G41" s="33" t="s">
        <v>232</v>
      </c>
      <c r="H41" s="38">
        <v>1.5495</v>
      </c>
    </row>
    <row r="42" ht="27.75" spans="1:8">
      <c r="A42" s="36" t="s">
        <v>315</v>
      </c>
      <c r="B42" s="38" t="s">
        <v>316</v>
      </c>
      <c r="C42" s="38">
        <v>0.1845</v>
      </c>
      <c r="D42" s="38">
        <v>0.5145</v>
      </c>
      <c r="E42" s="38">
        <v>0</v>
      </c>
      <c r="F42" s="38">
        <v>0</v>
      </c>
      <c r="G42" s="33" t="s">
        <v>232</v>
      </c>
      <c r="H42" s="38">
        <v>0.699</v>
      </c>
    </row>
    <row r="43" ht="27.75" spans="1:8">
      <c r="A43" s="36" t="s">
        <v>317</v>
      </c>
      <c r="B43" s="38" t="s">
        <v>318</v>
      </c>
      <c r="C43" s="38">
        <v>0</v>
      </c>
      <c r="D43" s="38">
        <v>995.186</v>
      </c>
      <c r="E43" s="38">
        <v>995.186</v>
      </c>
      <c r="F43" s="38">
        <v>995.186</v>
      </c>
      <c r="G43" s="33" t="s">
        <v>271</v>
      </c>
      <c r="H43" s="38">
        <v>0</v>
      </c>
    </row>
    <row r="44" ht="27.75" spans="1:8">
      <c r="A44" s="36" t="s">
        <v>319</v>
      </c>
      <c r="B44" s="38" t="s">
        <v>320</v>
      </c>
      <c r="C44" s="38">
        <v>0</v>
      </c>
      <c r="D44" s="38">
        <v>0</v>
      </c>
      <c r="E44" s="38">
        <v>0</v>
      </c>
      <c r="F44" s="38">
        <v>0</v>
      </c>
      <c r="G44" s="33" t="s">
        <v>248</v>
      </c>
      <c r="H44" s="38">
        <v>0</v>
      </c>
    </row>
    <row r="45" ht="27.75" spans="1:8">
      <c r="A45" s="36" t="s">
        <v>321</v>
      </c>
      <c r="B45" s="38" t="s">
        <v>322</v>
      </c>
      <c r="C45" s="38">
        <v>0</v>
      </c>
      <c r="D45" s="38">
        <v>386.864</v>
      </c>
      <c r="E45" s="38">
        <v>386.864</v>
      </c>
      <c r="F45" s="38">
        <v>386.864</v>
      </c>
      <c r="G45" s="33" t="s">
        <v>271</v>
      </c>
      <c r="H45" s="38">
        <v>0</v>
      </c>
    </row>
    <row r="46" ht="54.75" spans="1:8">
      <c r="A46" s="36" t="s">
        <v>323</v>
      </c>
      <c r="B46" s="38" t="s">
        <v>324</v>
      </c>
      <c r="C46" s="38">
        <v>15.392</v>
      </c>
      <c r="D46" s="38">
        <v>23.4075</v>
      </c>
      <c r="E46" s="38">
        <v>37.69</v>
      </c>
      <c r="F46" s="38">
        <v>7.63</v>
      </c>
      <c r="G46" s="33" t="s">
        <v>880</v>
      </c>
      <c r="H46" s="38">
        <v>1.1095</v>
      </c>
    </row>
    <row r="47" ht="54.75" spans="1:8">
      <c r="A47" s="36"/>
      <c r="B47" s="36"/>
      <c r="C47" s="36"/>
      <c r="D47" s="36"/>
      <c r="E47" s="36"/>
      <c r="F47" s="38">
        <v>30.06</v>
      </c>
      <c r="G47" s="36" t="s">
        <v>43</v>
      </c>
      <c r="H47" s="36"/>
    </row>
    <row r="48" ht="54.75" spans="1:8">
      <c r="A48" s="36" t="s">
        <v>325</v>
      </c>
      <c r="B48" s="38" t="s">
        <v>326</v>
      </c>
      <c r="C48" s="38">
        <v>1.1425</v>
      </c>
      <c r="D48" s="38">
        <v>5.6175</v>
      </c>
      <c r="E48" s="38">
        <v>6.18</v>
      </c>
      <c r="F48" s="38">
        <v>1.59</v>
      </c>
      <c r="G48" s="36" t="s">
        <v>274</v>
      </c>
      <c r="H48" s="38">
        <v>0.58</v>
      </c>
    </row>
    <row r="49" ht="41.25" spans="1:8">
      <c r="A49" s="36"/>
      <c r="B49" s="36"/>
      <c r="C49" s="36"/>
      <c r="D49" s="36"/>
      <c r="E49" s="36"/>
      <c r="F49" s="38">
        <v>4.59</v>
      </c>
      <c r="G49" s="33" t="s">
        <v>327</v>
      </c>
      <c r="H49" s="36"/>
    </row>
    <row r="50" ht="54.75" spans="1:8">
      <c r="A50" s="36" t="s">
        <v>328</v>
      </c>
      <c r="B50" s="38" t="s">
        <v>329</v>
      </c>
      <c r="C50" s="38">
        <v>20.949</v>
      </c>
      <c r="D50" s="38">
        <v>274.1595</v>
      </c>
      <c r="E50" s="38">
        <v>245.93</v>
      </c>
      <c r="F50" s="38">
        <v>69.93</v>
      </c>
      <c r="G50" s="33" t="s">
        <v>274</v>
      </c>
      <c r="H50" s="38">
        <v>49.1785</v>
      </c>
    </row>
    <row r="51" ht="41.25" spans="1:8">
      <c r="A51" s="36"/>
      <c r="B51" s="36"/>
      <c r="C51" s="36"/>
      <c r="D51" s="36"/>
      <c r="E51" s="36"/>
      <c r="F51" s="38">
        <v>176</v>
      </c>
      <c r="G51" s="33" t="s">
        <v>327</v>
      </c>
      <c r="H51" s="36"/>
    </row>
    <row r="52" ht="54.75" spans="1:8">
      <c r="A52" s="36" t="s">
        <v>332</v>
      </c>
      <c r="B52" s="38" t="s">
        <v>333</v>
      </c>
      <c r="C52" s="38">
        <v>2.578</v>
      </c>
      <c r="D52" s="38">
        <v>94.059</v>
      </c>
      <c r="E52" s="38">
        <v>89.55</v>
      </c>
      <c r="F52" s="38">
        <v>45.34</v>
      </c>
      <c r="G52" s="33" t="s">
        <v>849</v>
      </c>
      <c r="H52" s="38">
        <v>7.087</v>
      </c>
    </row>
    <row r="53" ht="41.25" spans="1:8">
      <c r="A53" s="36"/>
      <c r="B53" s="36"/>
      <c r="C53" s="36"/>
      <c r="D53" s="36"/>
      <c r="E53" s="36"/>
      <c r="F53" s="38">
        <v>44.21</v>
      </c>
      <c r="G53" s="33" t="s">
        <v>334</v>
      </c>
      <c r="H53" s="36"/>
    </row>
    <row r="54" ht="41.25" spans="1:8">
      <c r="A54" s="36" t="s">
        <v>335</v>
      </c>
      <c r="B54" s="38" t="s">
        <v>336</v>
      </c>
      <c r="C54" s="38">
        <v>6.529</v>
      </c>
      <c r="D54" s="38">
        <v>11.465</v>
      </c>
      <c r="E54" s="38">
        <v>9.09</v>
      </c>
      <c r="F54" s="38">
        <v>9.09</v>
      </c>
      <c r="G54" s="33" t="s">
        <v>389</v>
      </c>
      <c r="H54" s="38">
        <v>8.904</v>
      </c>
    </row>
    <row r="55" ht="27.75" spans="1:8">
      <c r="A55" s="36" t="s">
        <v>337</v>
      </c>
      <c r="B55" s="38" t="s">
        <v>338</v>
      </c>
      <c r="C55" s="38">
        <v>0</v>
      </c>
      <c r="D55" s="38">
        <v>1.432</v>
      </c>
      <c r="E55" s="38">
        <v>1.432</v>
      </c>
      <c r="F55" s="38">
        <v>1.432</v>
      </c>
      <c r="G55" s="33" t="s">
        <v>271</v>
      </c>
      <c r="H55" s="38">
        <v>0</v>
      </c>
    </row>
    <row r="56" ht="27.75" spans="1:8">
      <c r="A56" s="36" t="s">
        <v>339</v>
      </c>
      <c r="B56" s="38" t="s">
        <v>340</v>
      </c>
      <c r="C56" s="38">
        <v>0</v>
      </c>
      <c r="D56" s="38">
        <v>0</v>
      </c>
      <c r="E56" s="38">
        <v>0</v>
      </c>
      <c r="F56" s="38">
        <v>0</v>
      </c>
      <c r="G56" s="33" t="s">
        <v>248</v>
      </c>
      <c r="H56" s="38">
        <v>0</v>
      </c>
    </row>
    <row r="57" ht="27.75" spans="1:8">
      <c r="A57" s="36" t="s">
        <v>341</v>
      </c>
      <c r="B57" s="38" t="s">
        <v>342</v>
      </c>
      <c r="C57" s="38">
        <v>0</v>
      </c>
      <c r="D57" s="38">
        <v>56.282</v>
      </c>
      <c r="E57" s="38">
        <v>56.282</v>
      </c>
      <c r="F57" s="38">
        <v>56.282</v>
      </c>
      <c r="G57" s="33" t="s">
        <v>271</v>
      </c>
      <c r="H57" s="38">
        <v>0</v>
      </c>
    </row>
    <row r="58" ht="27.75" spans="1:8">
      <c r="A58" s="36" t="s">
        <v>343</v>
      </c>
      <c r="B58" s="38" t="s">
        <v>344</v>
      </c>
      <c r="C58" s="38">
        <v>0</v>
      </c>
      <c r="D58" s="38">
        <v>0</v>
      </c>
      <c r="E58" s="38">
        <v>0</v>
      </c>
      <c r="F58" s="38">
        <v>0</v>
      </c>
      <c r="G58" s="33" t="s">
        <v>248</v>
      </c>
      <c r="H58" s="38">
        <v>0</v>
      </c>
    </row>
    <row r="59" ht="27.75" spans="1:8">
      <c r="A59" s="36" t="s">
        <v>345</v>
      </c>
      <c r="B59" s="38" t="s">
        <v>346</v>
      </c>
      <c r="C59" s="38">
        <v>1.03</v>
      </c>
      <c r="D59" s="38">
        <v>2.6335</v>
      </c>
      <c r="E59" s="38">
        <v>0</v>
      </c>
      <c r="F59" s="38">
        <v>0</v>
      </c>
      <c r="G59" s="33" t="s">
        <v>232</v>
      </c>
      <c r="H59" s="38">
        <v>3.6635</v>
      </c>
    </row>
    <row r="60" ht="27.75" spans="1:8">
      <c r="A60" s="36" t="s">
        <v>347</v>
      </c>
      <c r="B60" s="38" t="s">
        <v>348</v>
      </c>
      <c r="C60" s="38">
        <v>0</v>
      </c>
      <c r="D60" s="38">
        <v>0</v>
      </c>
      <c r="E60" s="38">
        <v>0</v>
      </c>
      <c r="F60" s="38">
        <v>0</v>
      </c>
      <c r="G60" s="33" t="s">
        <v>248</v>
      </c>
      <c r="H60" s="38">
        <v>0</v>
      </c>
    </row>
    <row r="61" ht="41.25" spans="1:8">
      <c r="A61" s="36" t="s">
        <v>349</v>
      </c>
      <c r="B61" s="38" t="s">
        <v>350</v>
      </c>
      <c r="C61" s="38">
        <v>0</v>
      </c>
      <c r="D61" s="38">
        <v>0</v>
      </c>
      <c r="E61" s="38">
        <v>0</v>
      </c>
      <c r="F61" s="38">
        <v>0</v>
      </c>
      <c r="G61" s="33" t="s">
        <v>248</v>
      </c>
      <c r="H61" s="38">
        <v>0</v>
      </c>
    </row>
    <row r="62" ht="27.75" spans="1:8">
      <c r="A62" s="36" t="s">
        <v>351</v>
      </c>
      <c r="B62" s="38" t="s">
        <v>352</v>
      </c>
      <c r="C62" s="38">
        <v>0</v>
      </c>
      <c r="D62" s="38">
        <v>0</v>
      </c>
      <c r="E62" s="38">
        <v>0</v>
      </c>
      <c r="F62" s="38">
        <v>0</v>
      </c>
      <c r="G62" s="33" t="s">
        <v>248</v>
      </c>
      <c r="H62" s="38">
        <v>0</v>
      </c>
    </row>
    <row r="63" ht="27.75" spans="1:8">
      <c r="A63" s="36" t="s">
        <v>353</v>
      </c>
      <c r="B63" s="38" t="s">
        <v>354</v>
      </c>
      <c r="C63" s="38">
        <v>0</v>
      </c>
      <c r="D63" s="38">
        <v>0</v>
      </c>
      <c r="E63" s="38">
        <v>0</v>
      </c>
      <c r="F63" s="38">
        <v>0</v>
      </c>
      <c r="G63" s="33" t="s">
        <v>248</v>
      </c>
      <c r="H63" s="38">
        <v>0</v>
      </c>
    </row>
    <row r="64" ht="54.75" spans="1:8">
      <c r="A64" s="36" t="s">
        <v>355</v>
      </c>
      <c r="B64" s="38" t="s">
        <v>356</v>
      </c>
      <c r="C64" s="38">
        <v>5.2345</v>
      </c>
      <c r="D64" s="38">
        <v>11.322</v>
      </c>
      <c r="E64" s="38">
        <v>15.82</v>
      </c>
      <c r="F64" s="38">
        <v>6.32</v>
      </c>
      <c r="G64" s="33" t="s">
        <v>274</v>
      </c>
      <c r="H64" s="38">
        <v>0.7365</v>
      </c>
    </row>
    <row r="65" ht="41.25" spans="1:8">
      <c r="A65" s="36"/>
      <c r="B65" s="36"/>
      <c r="C65" s="36"/>
      <c r="D65" s="36"/>
      <c r="E65" s="36"/>
      <c r="F65" s="38">
        <v>9.5</v>
      </c>
      <c r="G65" s="33" t="s">
        <v>327</v>
      </c>
      <c r="H65" s="36"/>
    </row>
    <row r="66" ht="41.25" spans="1:8">
      <c r="A66" s="36" t="s">
        <v>357</v>
      </c>
      <c r="B66" s="38" t="s">
        <v>358</v>
      </c>
      <c r="C66" s="38">
        <v>0.6095</v>
      </c>
      <c r="D66" s="38">
        <v>0.205</v>
      </c>
      <c r="E66" s="38">
        <v>0.48</v>
      </c>
      <c r="F66" s="38">
        <v>0.48</v>
      </c>
      <c r="G66" s="33" t="s">
        <v>327</v>
      </c>
      <c r="H66" s="38">
        <v>0.3345</v>
      </c>
    </row>
    <row r="67" ht="27.75" spans="1:8">
      <c r="A67" s="36" t="s">
        <v>359</v>
      </c>
      <c r="B67" s="38" t="s">
        <v>360</v>
      </c>
      <c r="C67" s="38">
        <v>0</v>
      </c>
      <c r="D67" s="38">
        <v>4.688</v>
      </c>
      <c r="E67" s="38">
        <v>4.688</v>
      </c>
      <c r="F67" s="38">
        <v>0.068</v>
      </c>
      <c r="G67" s="36" t="s">
        <v>438</v>
      </c>
      <c r="H67" s="38">
        <v>0</v>
      </c>
    </row>
    <row r="68" ht="54.75" spans="1:8">
      <c r="A68" s="36"/>
      <c r="B68" s="36"/>
      <c r="C68" s="36"/>
      <c r="D68" s="36"/>
      <c r="E68" s="36"/>
      <c r="F68" s="38">
        <v>4.62</v>
      </c>
      <c r="G68" s="33" t="s">
        <v>43</v>
      </c>
      <c r="H68" s="36"/>
    </row>
    <row r="69" ht="27.75" spans="1:8">
      <c r="A69" s="36" t="s">
        <v>361</v>
      </c>
      <c r="B69" s="38" t="s">
        <v>362</v>
      </c>
      <c r="C69" s="38">
        <v>0</v>
      </c>
      <c r="D69" s="38">
        <v>0</v>
      </c>
      <c r="E69" s="38">
        <v>0</v>
      </c>
      <c r="F69" s="38">
        <v>0</v>
      </c>
      <c r="G69" s="33" t="s">
        <v>248</v>
      </c>
      <c r="H69" s="38">
        <v>0</v>
      </c>
    </row>
    <row r="70" ht="27.75" spans="1:8">
      <c r="A70" s="36" t="s">
        <v>363</v>
      </c>
      <c r="B70" s="38" t="s">
        <v>364</v>
      </c>
      <c r="C70" s="38">
        <v>0</v>
      </c>
      <c r="D70" s="38">
        <v>0</v>
      </c>
      <c r="E70" s="38">
        <v>0</v>
      </c>
      <c r="F70" s="38">
        <v>0</v>
      </c>
      <c r="G70" s="33" t="s">
        <v>248</v>
      </c>
      <c r="H70" s="38">
        <v>0</v>
      </c>
    </row>
    <row r="71" ht="27.75" spans="1:8">
      <c r="A71" s="36" t="s">
        <v>365</v>
      </c>
      <c r="B71" s="38" t="s">
        <v>366</v>
      </c>
      <c r="C71" s="38">
        <v>0</v>
      </c>
      <c r="D71" s="38">
        <v>78.6645</v>
      </c>
      <c r="E71" s="38">
        <v>78.6645</v>
      </c>
      <c r="F71" s="38">
        <v>78.6645</v>
      </c>
      <c r="G71" s="33" t="s">
        <v>367</v>
      </c>
      <c r="H71" s="38">
        <v>0</v>
      </c>
    </row>
    <row r="72" ht="27.75" spans="1:8">
      <c r="A72" s="36" t="s">
        <v>368</v>
      </c>
      <c r="B72" s="38" t="s">
        <v>369</v>
      </c>
      <c r="C72" s="38">
        <v>0</v>
      </c>
      <c r="D72" s="38">
        <v>0.271</v>
      </c>
      <c r="E72" s="38">
        <v>0.271</v>
      </c>
      <c r="F72" s="38">
        <v>0.271</v>
      </c>
      <c r="G72" s="33" t="s">
        <v>367</v>
      </c>
      <c r="H72" s="38">
        <v>0</v>
      </c>
    </row>
    <row r="73" ht="27.75" spans="1:8">
      <c r="A73" s="36" t="s">
        <v>370</v>
      </c>
      <c r="B73" s="38" t="s">
        <v>371</v>
      </c>
      <c r="C73" s="38">
        <v>0.196</v>
      </c>
      <c r="D73" s="38">
        <v>0.4185</v>
      </c>
      <c r="E73" s="38">
        <v>0</v>
      </c>
      <c r="F73" s="38">
        <v>0</v>
      </c>
      <c r="G73" s="33" t="s">
        <v>232</v>
      </c>
      <c r="H73" s="38">
        <v>0.6145</v>
      </c>
    </row>
    <row r="74" ht="41.25" spans="1:8">
      <c r="A74" s="36" t="s">
        <v>372</v>
      </c>
      <c r="B74" s="38" t="s">
        <v>373</v>
      </c>
      <c r="C74" s="38">
        <v>43.3095</v>
      </c>
      <c r="D74" s="38">
        <v>339.308</v>
      </c>
      <c r="E74" s="38">
        <v>345.4</v>
      </c>
      <c r="F74" s="38">
        <v>245.98</v>
      </c>
      <c r="G74" s="33" t="s">
        <v>374</v>
      </c>
      <c r="H74" s="38">
        <v>37.2175</v>
      </c>
    </row>
    <row r="75" ht="41.25" spans="1:8">
      <c r="A75" s="36"/>
      <c r="B75" s="36"/>
      <c r="C75" s="36"/>
      <c r="D75" s="36"/>
      <c r="E75" s="36"/>
      <c r="F75" s="38">
        <v>99.42</v>
      </c>
      <c r="G75" s="33" t="s">
        <v>881</v>
      </c>
      <c r="H75" s="36"/>
    </row>
    <row r="76" ht="54.75" spans="1:8">
      <c r="A76" s="36" t="s">
        <v>375</v>
      </c>
      <c r="B76" s="38" t="s">
        <v>376</v>
      </c>
      <c r="C76" s="38">
        <v>7.0765</v>
      </c>
      <c r="D76" s="38">
        <v>21.5695</v>
      </c>
      <c r="E76" s="38">
        <v>14.66</v>
      </c>
      <c r="F76" s="38">
        <v>14.66</v>
      </c>
      <c r="G76" s="33" t="s">
        <v>274</v>
      </c>
      <c r="H76" s="38">
        <v>13.986</v>
      </c>
    </row>
    <row r="77" ht="27.75" spans="1:8">
      <c r="A77" s="36" t="s">
        <v>377</v>
      </c>
      <c r="B77" s="38" t="s">
        <v>378</v>
      </c>
      <c r="C77" s="38">
        <v>0</v>
      </c>
      <c r="D77" s="38">
        <v>0</v>
      </c>
      <c r="E77" s="38">
        <v>0</v>
      </c>
      <c r="F77" s="38">
        <v>0</v>
      </c>
      <c r="G77" s="33" t="s">
        <v>248</v>
      </c>
      <c r="H77" s="38">
        <v>0</v>
      </c>
    </row>
    <row r="78" ht="27.75" spans="1:8">
      <c r="A78" s="36" t="s">
        <v>379</v>
      </c>
      <c r="B78" s="38" t="s">
        <v>380</v>
      </c>
      <c r="C78" s="38">
        <v>0</v>
      </c>
      <c r="D78" s="38">
        <v>0</v>
      </c>
      <c r="E78" s="38">
        <v>0</v>
      </c>
      <c r="F78" s="38">
        <v>0</v>
      </c>
      <c r="G78" s="33" t="s">
        <v>248</v>
      </c>
      <c r="H78" s="38">
        <v>0</v>
      </c>
    </row>
    <row r="79" ht="27.75" spans="1:8">
      <c r="A79" s="36" t="s">
        <v>381</v>
      </c>
      <c r="B79" s="38" t="s">
        <v>382</v>
      </c>
      <c r="C79" s="38">
        <v>0</v>
      </c>
      <c r="D79" s="38">
        <v>897.1545</v>
      </c>
      <c r="E79" s="38">
        <v>897.1545</v>
      </c>
      <c r="F79" s="38">
        <v>897.1545</v>
      </c>
      <c r="G79" s="33" t="s">
        <v>367</v>
      </c>
      <c r="H79" s="38">
        <v>0</v>
      </c>
    </row>
    <row r="80" ht="41.25" spans="1:8">
      <c r="A80" s="36" t="s">
        <v>383</v>
      </c>
      <c r="B80" s="38" t="s">
        <v>384</v>
      </c>
      <c r="C80" s="38">
        <v>4.0905</v>
      </c>
      <c r="D80" s="38">
        <v>29.5505</v>
      </c>
      <c r="E80" s="38">
        <v>26.87</v>
      </c>
      <c r="F80" s="38">
        <v>17.03</v>
      </c>
      <c r="G80" s="33" t="s">
        <v>237</v>
      </c>
      <c r="H80" s="38">
        <v>6.771</v>
      </c>
    </row>
    <row r="81" ht="41.25" spans="1:8">
      <c r="A81" s="36"/>
      <c r="B81" s="36"/>
      <c r="C81" s="36"/>
      <c r="D81" s="36"/>
      <c r="E81" s="36"/>
      <c r="F81" s="38">
        <v>9.84</v>
      </c>
      <c r="G81" s="33" t="s">
        <v>242</v>
      </c>
      <c r="H81" s="36"/>
    </row>
    <row r="82" ht="27.75" spans="1:8">
      <c r="A82" s="36" t="s">
        <v>385</v>
      </c>
      <c r="B82" s="38" t="s">
        <v>386</v>
      </c>
      <c r="C82" s="38">
        <v>0.5755</v>
      </c>
      <c r="D82" s="38">
        <v>2.886</v>
      </c>
      <c r="E82" s="38">
        <v>0</v>
      </c>
      <c r="F82" s="38">
        <v>0</v>
      </c>
      <c r="G82" s="33" t="s">
        <v>232</v>
      </c>
      <c r="H82" s="38">
        <v>3.4615</v>
      </c>
    </row>
    <row r="83" ht="54.75" spans="1:8">
      <c r="A83" s="36" t="s">
        <v>387</v>
      </c>
      <c r="B83" s="38" t="s">
        <v>388</v>
      </c>
      <c r="C83" s="38">
        <v>2.5655</v>
      </c>
      <c r="D83" s="38">
        <v>7.4795</v>
      </c>
      <c r="E83" s="38">
        <v>3.41</v>
      </c>
      <c r="F83" s="38">
        <v>3.41</v>
      </c>
      <c r="G83" s="33" t="s">
        <v>274</v>
      </c>
      <c r="H83" s="38">
        <v>6.635</v>
      </c>
    </row>
    <row r="84" ht="27.75" spans="1:8">
      <c r="A84" s="36" t="s">
        <v>390</v>
      </c>
      <c r="B84" s="38" t="s">
        <v>391</v>
      </c>
      <c r="C84" s="38">
        <v>0</v>
      </c>
      <c r="D84" s="38">
        <v>0</v>
      </c>
      <c r="E84" s="38">
        <v>0</v>
      </c>
      <c r="F84" s="38">
        <v>0</v>
      </c>
      <c r="G84" s="33" t="s">
        <v>248</v>
      </c>
      <c r="H84" s="38">
        <v>0</v>
      </c>
    </row>
    <row r="85" ht="27.75" spans="1:8">
      <c r="A85" s="36" t="s">
        <v>392</v>
      </c>
      <c r="B85" s="38" t="s">
        <v>393</v>
      </c>
      <c r="C85" s="38">
        <v>0.037</v>
      </c>
      <c r="D85" s="38">
        <v>0</v>
      </c>
      <c r="E85" s="38">
        <v>0</v>
      </c>
      <c r="F85" s="38">
        <v>0</v>
      </c>
      <c r="G85" s="33" t="s">
        <v>232</v>
      </c>
      <c r="H85" s="38">
        <v>0.037</v>
      </c>
    </row>
    <row r="86" ht="27.75" spans="1:8">
      <c r="A86" s="36" t="s">
        <v>394</v>
      </c>
      <c r="B86" s="38" t="s">
        <v>395</v>
      </c>
      <c r="C86" s="38">
        <v>0.127</v>
      </c>
      <c r="D86" s="38">
        <v>0.4325</v>
      </c>
      <c r="E86" s="38">
        <v>0.1545</v>
      </c>
      <c r="F86" s="38">
        <v>0.0045</v>
      </c>
      <c r="G86" s="33" t="s">
        <v>438</v>
      </c>
      <c r="H86" s="38">
        <v>0.405</v>
      </c>
    </row>
    <row r="87" ht="54.75" spans="1:8">
      <c r="A87" s="36"/>
      <c r="B87" s="36"/>
      <c r="C87" s="36"/>
      <c r="D87" s="36"/>
      <c r="E87" s="36"/>
      <c r="F87" s="38">
        <v>0.15</v>
      </c>
      <c r="G87" s="33" t="s">
        <v>274</v>
      </c>
      <c r="H87" s="36"/>
    </row>
    <row r="88" ht="27.75" spans="1:8">
      <c r="A88" s="36" t="s">
        <v>396</v>
      </c>
      <c r="B88" s="38" t="s">
        <v>397</v>
      </c>
      <c r="C88" s="38">
        <v>0</v>
      </c>
      <c r="D88" s="38">
        <v>27.159</v>
      </c>
      <c r="E88" s="38">
        <v>27.159</v>
      </c>
      <c r="F88" s="38">
        <v>27.159</v>
      </c>
      <c r="G88" s="33" t="s">
        <v>367</v>
      </c>
      <c r="H88" s="38">
        <v>0</v>
      </c>
    </row>
    <row r="89" ht="41.25" spans="1:8">
      <c r="A89" s="36" t="s">
        <v>398</v>
      </c>
      <c r="B89" s="38" t="s">
        <v>399</v>
      </c>
      <c r="C89" s="38">
        <v>0</v>
      </c>
      <c r="D89" s="38">
        <v>0</v>
      </c>
      <c r="E89" s="38">
        <v>0</v>
      </c>
      <c r="F89" s="38">
        <v>0</v>
      </c>
      <c r="G89" s="33" t="s">
        <v>248</v>
      </c>
      <c r="H89" s="38">
        <v>0</v>
      </c>
    </row>
    <row r="90" ht="54.75" spans="1:8">
      <c r="A90" s="36" t="s">
        <v>400</v>
      </c>
      <c r="B90" s="38" t="s">
        <v>401</v>
      </c>
      <c r="C90" s="38">
        <v>0</v>
      </c>
      <c r="D90" s="38">
        <v>0</v>
      </c>
      <c r="E90" s="38">
        <v>0</v>
      </c>
      <c r="F90" s="38">
        <v>0</v>
      </c>
      <c r="G90" s="33" t="s">
        <v>248</v>
      </c>
      <c r="H90" s="38">
        <v>0</v>
      </c>
    </row>
    <row r="91" ht="54.75" spans="1:8">
      <c r="A91" s="36" t="s">
        <v>402</v>
      </c>
      <c r="B91" s="38" t="s">
        <v>403</v>
      </c>
      <c r="C91" s="38">
        <v>3.954</v>
      </c>
      <c r="D91" s="38">
        <v>23.77</v>
      </c>
      <c r="E91" s="38">
        <v>19.61</v>
      </c>
      <c r="F91" s="38">
        <v>19.61</v>
      </c>
      <c r="G91" s="36" t="s">
        <v>374</v>
      </c>
      <c r="H91" s="38">
        <v>8.114</v>
      </c>
    </row>
    <row r="92" ht="41.25" spans="1:8">
      <c r="A92" s="36" t="s">
        <v>404</v>
      </c>
      <c r="B92" s="38" t="s">
        <v>405</v>
      </c>
      <c r="C92" s="38">
        <v>0</v>
      </c>
      <c r="D92" s="38">
        <v>0</v>
      </c>
      <c r="E92" s="38">
        <v>0</v>
      </c>
      <c r="F92" s="38">
        <v>0</v>
      </c>
      <c r="G92" s="33" t="s">
        <v>248</v>
      </c>
      <c r="H92" s="38">
        <v>0</v>
      </c>
    </row>
    <row r="93" ht="27.75" spans="1:8">
      <c r="A93" s="36" t="s">
        <v>406</v>
      </c>
      <c r="B93" s="38" t="s">
        <v>407</v>
      </c>
      <c r="C93" s="38">
        <v>0</v>
      </c>
      <c r="D93" s="38">
        <v>31.2965</v>
      </c>
      <c r="E93" s="38">
        <v>31.2965</v>
      </c>
      <c r="F93" s="38">
        <v>31.2965</v>
      </c>
      <c r="G93" s="33" t="s">
        <v>367</v>
      </c>
      <c r="H93" s="38">
        <v>0</v>
      </c>
    </row>
    <row r="94" ht="27.75" spans="1:8">
      <c r="A94" s="36" t="s">
        <v>408</v>
      </c>
      <c r="B94" s="38" t="s">
        <v>409</v>
      </c>
      <c r="C94" s="38">
        <v>0.0865</v>
      </c>
      <c r="D94" s="38">
        <v>5.993</v>
      </c>
      <c r="E94" s="38">
        <v>0</v>
      </c>
      <c r="F94" s="38">
        <v>0</v>
      </c>
      <c r="G94" s="33" t="s">
        <v>232</v>
      </c>
      <c r="H94" s="38">
        <v>6.0795</v>
      </c>
    </row>
    <row r="95" ht="27.75" spans="1:8">
      <c r="A95" s="36" t="s">
        <v>410</v>
      </c>
      <c r="B95" s="38" t="s">
        <v>411</v>
      </c>
      <c r="C95" s="38">
        <v>0.2935</v>
      </c>
      <c r="D95" s="38">
        <v>4.0495</v>
      </c>
      <c r="E95" s="38">
        <v>0</v>
      </c>
      <c r="F95" s="38">
        <v>0</v>
      </c>
      <c r="G95" s="33" t="s">
        <v>232</v>
      </c>
      <c r="H95" s="38">
        <v>4.343</v>
      </c>
    </row>
    <row r="96" ht="27.75" spans="1:8">
      <c r="A96" s="36" t="s">
        <v>412</v>
      </c>
      <c r="B96" s="38" t="s">
        <v>413</v>
      </c>
      <c r="C96" s="38">
        <v>0.091</v>
      </c>
      <c r="D96" s="38">
        <v>5.9965</v>
      </c>
      <c r="E96" s="38">
        <v>0</v>
      </c>
      <c r="F96" s="38">
        <v>0</v>
      </c>
      <c r="G96" s="33" t="s">
        <v>232</v>
      </c>
      <c r="H96" s="38">
        <v>6.0875</v>
      </c>
    </row>
    <row r="97" ht="27.75" spans="1:8">
      <c r="A97" s="36" t="s">
        <v>414</v>
      </c>
      <c r="B97" s="38" t="s">
        <v>409</v>
      </c>
      <c r="C97" s="38">
        <v>0.011</v>
      </c>
      <c r="D97" s="38">
        <v>2.2995</v>
      </c>
      <c r="E97" s="38">
        <v>0</v>
      </c>
      <c r="F97" s="38">
        <v>0</v>
      </c>
      <c r="G97" s="33" t="s">
        <v>232</v>
      </c>
      <c r="H97" s="38">
        <v>2.3105</v>
      </c>
    </row>
    <row r="98" ht="41.25" spans="1:8">
      <c r="A98" s="36" t="s">
        <v>415</v>
      </c>
      <c r="B98" s="38" t="s">
        <v>411</v>
      </c>
      <c r="C98" s="38">
        <v>0</v>
      </c>
      <c r="D98" s="38">
        <v>0</v>
      </c>
      <c r="E98" s="38">
        <v>0</v>
      </c>
      <c r="F98" s="38">
        <v>0</v>
      </c>
      <c r="G98" s="33" t="s">
        <v>248</v>
      </c>
      <c r="H98" s="38">
        <v>0</v>
      </c>
    </row>
    <row r="99" ht="27.75" spans="1:8">
      <c r="A99" s="36" t="s">
        <v>416</v>
      </c>
      <c r="B99" s="38" t="s">
        <v>417</v>
      </c>
      <c r="C99" s="38">
        <v>0</v>
      </c>
      <c r="D99" s="38">
        <v>0</v>
      </c>
      <c r="E99" s="38">
        <v>0</v>
      </c>
      <c r="F99" s="38">
        <v>0</v>
      </c>
      <c r="G99" s="33" t="s">
        <v>248</v>
      </c>
      <c r="H99" s="38">
        <v>0</v>
      </c>
    </row>
    <row r="100" ht="27.75" spans="1:8">
      <c r="A100" s="36" t="s">
        <v>418</v>
      </c>
      <c r="B100" s="38" t="s">
        <v>419</v>
      </c>
      <c r="C100" s="38">
        <v>0.9565</v>
      </c>
      <c r="D100" s="38">
        <v>4.2875</v>
      </c>
      <c r="E100" s="38">
        <v>0</v>
      </c>
      <c r="F100" s="38">
        <v>0</v>
      </c>
      <c r="G100" s="33" t="s">
        <v>232</v>
      </c>
      <c r="H100" s="38">
        <v>5.244</v>
      </c>
    </row>
    <row r="101" ht="41.25" spans="1:8">
      <c r="A101" s="36" t="s">
        <v>428</v>
      </c>
      <c r="B101" s="38" t="s">
        <v>429</v>
      </c>
      <c r="C101" s="38">
        <v>0.4845</v>
      </c>
      <c r="D101" s="38">
        <v>1.5245</v>
      </c>
      <c r="E101" s="38">
        <v>0</v>
      </c>
      <c r="F101" s="38">
        <v>0</v>
      </c>
      <c r="G101" s="33" t="s">
        <v>232</v>
      </c>
      <c r="H101" s="38">
        <v>2.009</v>
      </c>
    </row>
    <row r="102" ht="27.75" spans="1:8">
      <c r="A102" s="36" t="s">
        <v>430</v>
      </c>
      <c r="B102" s="38" t="s">
        <v>431</v>
      </c>
      <c r="C102" s="38">
        <v>1.6145</v>
      </c>
      <c r="D102" s="38">
        <v>4.559</v>
      </c>
      <c r="E102" s="38">
        <v>0</v>
      </c>
      <c r="F102" s="38">
        <v>0</v>
      </c>
      <c r="G102" s="33" t="s">
        <v>232</v>
      </c>
      <c r="H102" s="38">
        <v>6.1735</v>
      </c>
    </row>
    <row r="103" ht="27.75" spans="1:8">
      <c r="A103" s="36" t="s">
        <v>433</v>
      </c>
      <c r="B103" s="38" t="s">
        <v>434</v>
      </c>
      <c r="C103" s="38">
        <v>0</v>
      </c>
      <c r="D103" s="37">
        <v>56.779</v>
      </c>
      <c r="E103" s="37">
        <v>56.779</v>
      </c>
      <c r="F103" s="37">
        <v>56.779</v>
      </c>
      <c r="G103" s="33" t="s">
        <v>435</v>
      </c>
      <c r="H103" s="38">
        <v>0</v>
      </c>
    </row>
    <row r="104" ht="27.75" spans="1:8">
      <c r="A104" s="36" t="s">
        <v>436</v>
      </c>
      <c r="B104" s="38" t="s">
        <v>437</v>
      </c>
      <c r="C104" s="38">
        <v>0</v>
      </c>
      <c r="D104" s="38">
        <v>0.3095</v>
      </c>
      <c r="E104" s="38">
        <v>0</v>
      </c>
      <c r="F104" s="38">
        <v>0</v>
      </c>
      <c r="G104" s="33" t="s">
        <v>232</v>
      </c>
      <c r="H104" s="38">
        <v>0.3095</v>
      </c>
    </row>
    <row r="105" ht="27.75" spans="1:8">
      <c r="A105" s="36" t="s">
        <v>440</v>
      </c>
      <c r="B105" s="38" t="s">
        <v>441</v>
      </c>
      <c r="C105" s="38">
        <v>0</v>
      </c>
      <c r="D105" s="38">
        <v>0.237</v>
      </c>
      <c r="E105" s="38">
        <v>0</v>
      </c>
      <c r="F105" s="38">
        <v>0</v>
      </c>
      <c r="G105" s="33" t="s">
        <v>232</v>
      </c>
      <c r="H105" s="38">
        <v>0.237</v>
      </c>
    </row>
    <row r="106" ht="54.75" spans="1:8">
      <c r="A106" s="36" t="s">
        <v>442</v>
      </c>
      <c r="B106" s="38" t="s">
        <v>443</v>
      </c>
      <c r="C106" s="38">
        <v>0.716</v>
      </c>
      <c r="D106" s="38">
        <v>0.865</v>
      </c>
      <c r="E106" s="38">
        <v>1.15</v>
      </c>
      <c r="F106" s="38">
        <v>1.15</v>
      </c>
      <c r="G106" s="33" t="s">
        <v>446</v>
      </c>
      <c r="H106" s="38">
        <v>0.431</v>
      </c>
    </row>
    <row r="107" ht="54.75" spans="1:8">
      <c r="A107" s="36" t="s">
        <v>444</v>
      </c>
      <c r="B107" s="38" t="s">
        <v>445</v>
      </c>
      <c r="C107" s="38">
        <v>11.4575</v>
      </c>
      <c r="D107" s="38">
        <v>108.254</v>
      </c>
      <c r="E107" s="38">
        <v>66.17</v>
      </c>
      <c r="F107" s="38">
        <v>66.17</v>
      </c>
      <c r="G107" s="33" t="s">
        <v>446</v>
      </c>
      <c r="H107" s="38">
        <v>53.5415</v>
      </c>
    </row>
    <row r="108" ht="41.25" spans="1:8">
      <c r="A108" s="36" t="s">
        <v>447</v>
      </c>
      <c r="B108" s="38" t="s">
        <v>448</v>
      </c>
      <c r="C108" s="38">
        <v>0</v>
      </c>
      <c r="D108" s="38">
        <v>211.7255</v>
      </c>
      <c r="E108" s="38">
        <v>187.99</v>
      </c>
      <c r="F108" s="38">
        <v>187.99</v>
      </c>
      <c r="G108" s="33" t="s">
        <v>439</v>
      </c>
      <c r="H108" s="38">
        <v>23.7355</v>
      </c>
    </row>
    <row r="109" ht="27.75" spans="1:8">
      <c r="A109" s="36" t="s">
        <v>450</v>
      </c>
      <c r="B109" s="38" t="s">
        <v>451</v>
      </c>
      <c r="C109" s="38">
        <v>7.442</v>
      </c>
      <c r="D109" s="38">
        <v>18.996</v>
      </c>
      <c r="E109" s="38">
        <v>0</v>
      </c>
      <c r="F109" s="38">
        <v>0</v>
      </c>
      <c r="G109" s="33" t="s">
        <v>232</v>
      </c>
      <c r="H109" s="38">
        <v>26.438</v>
      </c>
    </row>
    <row r="110" ht="41.25" spans="1:8">
      <c r="A110" s="33" t="s">
        <v>453</v>
      </c>
      <c r="B110" s="37" t="s">
        <v>454</v>
      </c>
      <c r="C110" s="38">
        <v>0</v>
      </c>
      <c r="D110" s="38">
        <v>0</v>
      </c>
      <c r="E110" s="38">
        <v>0</v>
      </c>
      <c r="F110" s="38">
        <v>0</v>
      </c>
      <c r="G110" s="33" t="s">
        <v>248</v>
      </c>
      <c r="H110" s="38">
        <v>0</v>
      </c>
    </row>
    <row r="111" ht="41.25" spans="1:8">
      <c r="A111" s="36" t="s">
        <v>455</v>
      </c>
      <c r="B111" s="37" t="s">
        <v>456</v>
      </c>
      <c r="C111" s="37">
        <v>6.4955</v>
      </c>
      <c r="D111" s="37">
        <v>47.5095</v>
      </c>
      <c r="E111" s="37">
        <v>48.4</v>
      </c>
      <c r="F111" s="37">
        <v>48.4</v>
      </c>
      <c r="G111" s="33" t="s">
        <v>439</v>
      </c>
      <c r="H111" s="38">
        <v>5.605</v>
      </c>
    </row>
    <row r="112" ht="41.25" spans="1:8">
      <c r="A112" s="33" t="s">
        <v>457</v>
      </c>
      <c r="B112" s="37" t="s">
        <v>458</v>
      </c>
      <c r="C112" s="37">
        <v>1.442</v>
      </c>
      <c r="D112" s="37">
        <v>8.6025</v>
      </c>
      <c r="E112" s="37">
        <v>6.1</v>
      </c>
      <c r="F112" s="37">
        <v>6.1</v>
      </c>
      <c r="G112" s="33" t="s">
        <v>439</v>
      </c>
      <c r="H112" s="38">
        <v>3.9445</v>
      </c>
    </row>
    <row r="113" ht="41.25" spans="1:8">
      <c r="A113" s="36" t="s">
        <v>459</v>
      </c>
      <c r="B113" s="37" t="s">
        <v>460</v>
      </c>
      <c r="C113" s="37">
        <v>1.0235</v>
      </c>
      <c r="D113" s="37">
        <v>1.542</v>
      </c>
      <c r="E113" s="37">
        <v>1.68</v>
      </c>
      <c r="F113" s="37">
        <v>1.68</v>
      </c>
      <c r="G113" s="33" t="s">
        <v>439</v>
      </c>
      <c r="H113" s="38">
        <v>0.8855</v>
      </c>
    </row>
    <row r="114" ht="54.75" spans="1:8">
      <c r="A114" s="36" t="s">
        <v>461</v>
      </c>
      <c r="B114" s="37" t="s">
        <v>462</v>
      </c>
      <c r="C114" s="37">
        <v>4.8555</v>
      </c>
      <c r="D114" s="38">
        <v>11.623</v>
      </c>
      <c r="E114" s="38">
        <v>12.55</v>
      </c>
      <c r="F114" s="37">
        <v>12.55</v>
      </c>
      <c r="G114" s="33" t="s">
        <v>274</v>
      </c>
      <c r="H114" s="38">
        <v>3.9285</v>
      </c>
    </row>
    <row r="115" ht="27.75" spans="1:8">
      <c r="A115" s="36" t="s">
        <v>463</v>
      </c>
      <c r="B115" s="37" t="s">
        <v>464</v>
      </c>
      <c r="C115" s="37">
        <v>0</v>
      </c>
      <c r="D115" s="37">
        <v>0.025</v>
      </c>
      <c r="E115" s="37">
        <v>0</v>
      </c>
      <c r="F115" s="37">
        <v>0</v>
      </c>
      <c r="G115" s="33" t="s">
        <v>232</v>
      </c>
      <c r="H115" s="38">
        <v>0.025</v>
      </c>
    </row>
    <row r="116" ht="54.75" spans="1:8">
      <c r="A116" s="36" t="s">
        <v>465</v>
      </c>
      <c r="B116" s="37" t="s">
        <v>466</v>
      </c>
      <c r="C116" s="37">
        <v>16.834</v>
      </c>
      <c r="D116" s="37">
        <v>398.978</v>
      </c>
      <c r="E116" s="37">
        <v>382.6</v>
      </c>
      <c r="F116" s="38">
        <v>66.71</v>
      </c>
      <c r="G116" s="33" t="s">
        <v>274</v>
      </c>
      <c r="H116" s="38">
        <v>33.212</v>
      </c>
    </row>
    <row r="117" ht="41.25" spans="1:8">
      <c r="A117" s="36"/>
      <c r="B117" s="33"/>
      <c r="C117" s="33"/>
      <c r="D117" s="33"/>
      <c r="E117" s="33"/>
      <c r="F117" s="38">
        <v>80.02</v>
      </c>
      <c r="G117" s="33" t="s">
        <v>389</v>
      </c>
      <c r="H117" s="36"/>
    </row>
    <row r="118" ht="41.25" spans="1:8">
      <c r="A118" s="36"/>
      <c r="B118" s="33"/>
      <c r="C118" s="33"/>
      <c r="D118" s="33"/>
      <c r="E118" s="33"/>
      <c r="F118" s="38">
        <v>49.19</v>
      </c>
      <c r="G118" s="33" t="s">
        <v>237</v>
      </c>
      <c r="H118" s="36"/>
    </row>
    <row r="119" ht="54.75" spans="1:8">
      <c r="A119" s="36"/>
      <c r="B119" s="33"/>
      <c r="C119" s="33"/>
      <c r="D119" s="33"/>
      <c r="E119" s="33"/>
      <c r="F119" s="38">
        <v>186.68</v>
      </c>
      <c r="G119" s="33" t="s">
        <v>468</v>
      </c>
      <c r="H119" s="36"/>
    </row>
    <row r="120" ht="54.75" spans="1:8">
      <c r="A120" s="36" t="s">
        <v>469</v>
      </c>
      <c r="B120" s="38" t="s">
        <v>470</v>
      </c>
      <c r="C120" s="38">
        <v>4.5045</v>
      </c>
      <c r="D120" s="38">
        <v>76.119</v>
      </c>
      <c r="E120" s="38">
        <v>63.92</v>
      </c>
      <c r="F120" s="38">
        <v>2.44</v>
      </c>
      <c r="G120" s="33" t="s">
        <v>274</v>
      </c>
      <c r="H120" s="38">
        <v>16.7035</v>
      </c>
    </row>
    <row r="121" ht="41.25" spans="1:8">
      <c r="A121" s="36"/>
      <c r="B121" s="36"/>
      <c r="C121" s="36"/>
      <c r="D121" s="36"/>
      <c r="E121" s="36"/>
      <c r="F121" s="38">
        <v>25.89</v>
      </c>
      <c r="G121" s="33" t="s">
        <v>389</v>
      </c>
      <c r="H121" s="36"/>
    </row>
    <row r="122" ht="41.25" spans="1:8">
      <c r="A122" s="36"/>
      <c r="B122" s="36"/>
      <c r="C122" s="36"/>
      <c r="D122" s="36"/>
      <c r="E122" s="36"/>
      <c r="F122" s="38">
        <v>18.47</v>
      </c>
      <c r="G122" s="33" t="s">
        <v>237</v>
      </c>
      <c r="H122" s="36"/>
    </row>
    <row r="123" ht="54.75" spans="1:8">
      <c r="A123" s="36"/>
      <c r="B123" s="36"/>
      <c r="C123" s="36"/>
      <c r="D123" s="36"/>
      <c r="E123" s="36"/>
      <c r="F123" s="38">
        <v>17.12</v>
      </c>
      <c r="G123" s="33" t="s">
        <v>468</v>
      </c>
      <c r="H123" s="36"/>
    </row>
    <row r="124" ht="27.75" spans="1:8">
      <c r="A124" s="36" t="s">
        <v>471</v>
      </c>
      <c r="B124" s="38" t="s">
        <v>472</v>
      </c>
      <c r="C124" s="38">
        <v>0</v>
      </c>
      <c r="D124" s="38">
        <v>0</v>
      </c>
      <c r="E124" s="38">
        <v>0</v>
      </c>
      <c r="F124" s="38">
        <v>0</v>
      </c>
      <c r="G124" s="33" t="s">
        <v>248</v>
      </c>
      <c r="H124" s="38">
        <v>0</v>
      </c>
    </row>
    <row r="125" ht="54.75" spans="1:8">
      <c r="A125" s="36" t="s">
        <v>473</v>
      </c>
      <c r="B125" s="38" t="s">
        <v>474</v>
      </c>
      <c r="C125" s="38">
        <v>9.7725</v>
      </c>
      <c r="D125" s="38">
        <v>8.9265</v>
      </c>
      <c r="E125" s="38">
        <v>8.84</v>
      </c>
      <c r="F125" s="38">
        <v>4.9</v>
      </c>
      <c r="G125" s="33" t="s">
        <v>274</v>
      </c>
      <c r="H125" s="38">
        <v>9.859</v>
      </c>
    </row>
    <row r="126" ht="41.25" spans="1:8">
      <c r="A126" s="36"/>
      <c r="B126" s="36"/>
      <c r="C126" s="36"/>
      <c r="D126" s="36"/>
      <c r="E126" s="36"/>
      <c r="F126" s="38">
        <v>3.94</v>
      </c>
      <c r="G126" s="33" t="s">
        <v>327</v>
      </c>
      <c r="H126" s="36"/>
    </row>
    <row r="127" ht="27.75" spans="1:8">
      <c r="A127" s="36" t="s">
        <v>475</v>
      </c>
      <c r="B127" s="38" t="s">
        <v>476</v>
      </c>
      <c r="C127" s="38">
        <v>0</v>
      </c>
      <c r="D127" s="38">
        <v>0</v>
      </c>
      <c r="E127" s="38">
        <v>0</v>
      </c>
      <c r="F127" s="38">
        <v>0</v>
      </c>
      <c r="G127" s="33" t="s">
        <v>248</v>
      </c>
      <c r="H127" s="38">
        <v>0</v>
      </c>
    </row>
    <row r="128" ht="54.75" spans="1:8">
      <c r="A128" s="36" t="s">
        <v>477</v>
      </c>
      <c r="B128" s="38" t="s">
        <v>478</v>
      </c>
      <c r="C128" s="38">
        <v>7.0595</v>
      </c>
      <c r="D128" s="38">
        <v>15.707</v>
      </c>
      <c r="E128" s="38">
        <v>7.43</v>
      </c>
      <c r="F128" s="38">
        <v>7.43</v>
      </c>
      <c r="G128" s="33" t="s">
        <v>274</v>
      </c>
      <c r="H128" s="38">
        <v>15.3365</v>
      </c>
    </row>
    <row r="129" ht="41.25" spans="1:8">
      <c r="A129" s="36" t="s">
        <v>480</v>
      </c>
      <c r="B129" s="38" t="s">
        <v>481</v>
      </c>
      <c r="C129" s="38">
        <v>0</v>
      </c>
      <c r="D129" s="38">
        <v>0</v>
      </c>
      <c r="E129" s="38">
        <v>0</v>
      </c>
      <c r="F129" s="38">
        <v>0</v>
      </c>
      <c r="G129" s="33" t="s">
        <v>248</v>
      </c>
      <c r="H129" s="38">
        <v>0</v>
      </c>
    </row>
    <row r="130" ht="54.75" spans="1:8">
      <c r="A130" s="33" t="s">
        <v>482</v>
      </c>
      <c r="B130" s="38" t="s">
        <v>483</v>
      </c>
      <c r="C130" s="38">
        <v>8.1195</v>
      </c>
      <c r="D130" s="38">
        <v>51.641</v>
      </c>
      <c r="E130" s="38">
        <v>56.09</v>
      </c>
      <c r="F130" s="38">
        <v>35.92</v>
      </c>
      <c r="G130" s="33" t="s">
        <v>274</v>
      </c>
      <c r="H130" s="38">
        <v>3.6705</v>
      </c>
    </row>
    <row r="131" ht="41.25" spans="1:8">
      <c r="A131" s="33"/>
      <c r="B131" s="36"/>
      <c r="C131" s="36"/>
      <c r="D131" s="36"/>
      <c r="E131" s="36"/>
      <c r="F131" s="38">
        <v>4.96</v>
      </c>
      <c r="G131" s="33" t="s">
        <v>327</v>
      </c>
      <c r="H131" s="36"/>
    </row>
    <row r="132" ht="41.25" spans="1:8">
      <c r="A132" s="33"/>
      <c r="B132" s="36"/>
      <c r="C132" s="36"/>
      <c r="D132" s="36"/>
      <c r="E132" s="36"/>
      <c r="F132" s="38">
        <v>15.21</v>
      </c>
      <c r="G132" s="33" t="s">
        <v>242</v>
      </c>
      <c r="H132" s="36"/>
    </row>
    <row r="133" ht="54.75" spans="1:8">
      <c r="A133" s="33" t="s">
        <v>484</v>
      </c>
      <c r="B133" s="38" t="s">
        <v>485</v>
      </c>
      <c r="C133" s="38">
        <v>5.41</v>
      </c>
      <c r="D133" s="38">
        <v>33.976</v>
      </c>
      <c r="E133" s="38">
        <v>33.09</v>
      </c>
      <c r="F133" s="38">
        <v>19.06</v>
      </c>
      <c r="G133" s="33" t="s">
        <v>274</v>
      </c>
      <c r="H133" s="38">
        <v>6.296</v>
      </c>
    </row>
    <row r="134" ht="41.25" spans="1:8">
      <c r="A134" s="33"/>
      <c r="B134" s="36"/>
      <c r="C134" s="36"/>
      <c r="D134" s="36"/>
      <c r="E134" s="36"/>
      <c r="F134" s="38">
        <v>14.03</v>
      </c>
      <c r="G134" s="33" t="s">
        <v>242</v>
      </c>
      <c r="H134" s="36"/>
    </row>
    <row r="135" ht="41.25" spans="1:8">
      <c r="A135" s="33" t="s">
        <v>486</v>
      </c>
      <c r="B135" s="38" t="s">
        <v>487</v>
      </c>
      <c r="C135" s="38">
        <v>12.8905</v>
      </c>
      <c r="D135" s="38">
        <v>56.7065</v>
      </c>
      <c r="E135" s="38">
        <v>67.5305</v>
      </c>
      <c r="F135" s="38">
        <v>0.0105</v>
      </c>
      <c r="G135" s="33" t="s">
        <v>438</v>
      </c>
      <c r="H135" s="38">
        <v>2.0665</v>
      </c>
    </row>
    <row r="136" ht="54.75" spans="1:8">
      <c r="A136" s="33"/>
      <c r="B136" s="36"/>
      <c r="C136" s="36"/>
      <c r="D136" s="36"/>
      <c r="E136" s="36"/>
      <c r="F136" s="38">
        <v>44.53</v>
      </c>
      <c r="G136" s="33" t="s">
        <v>274</v>
      </c>
      <c r="H136" s="36"/>
    </row>
    <row r="137" ht="41.25" spans="1:8">
      <c r="A137" s="33"/>
      <c r="B137" s="36"/>
      <c r="C137" s="36"/>
      <c r="D137" s="36"/>
      <c r="E137" s="36"/>
      <c r="F137" s="38">
        <v>22.99</v>
      </c>
      <c r="G137" s="33" t="s">
        <v>327</v>
      </c>
      <c r="H137" s="36"/>
    </row>
    <row r="138" ht="54.75" spans="1:8">
      <c r="A138" s="33" t="s">
        <v>488</v>
      </c>
      <c r="B138" s="38" t="s">
        <v>489</v>
      </c>
      <c r="C138" s="38">
        <v>9.8755</v>
      </c>
      <c r="D138" s="38">
        <v>51.808</v>
      </c>
      <c r="E138" s="38">
        <v>58.6</v>
      </c>
      <c r="F138" s="38">
        <v>36.31</v>
      </c>
      <c r="G138" s="33" t="s">
        <v>274</v>
      </c>
      <c r="H138" s="38">
        <v>3.0835</v>
      </c>
    </row>
    <row r="139" ht="41.25" spans="1:8">
      <c r="A139" s="33"/>
      <c r="B139" s="36"/>
      <c r="C139" s="36"/>
      <c r="D139" s="36"/>
      <c r="E139" s="36"/>
      <c r="F139" s="38">
        <v>22.29</v>
      </c>
      <c r="G139" s="33" t="s">
        <v>327</v>
      </c>
      <c r="H139" s="36"/>
    </row>
    <row r="140" ht="54.75" spans="1:8">
      <c r="A140" s="33" t="s">
        <v>490</v>
      </c>
      <c r="B140" s="38" t="s">
        <v>491</v>
      </c>
      <c r="C140" s="38">
        <v>2.2455</v>
      </c>
      <c r="D140" s="38">
        <v>14.0925</v>
      </c>
      <c r="E140" s="38">
        <v>14.35</v>
      </c>
      <c r="F140" s="38">
        <v>4.61</v>
      </c>
      <c r="G140" s="33" t="s">
        <v>274</v>
      </c>
      <c r="H140" s="38">
        <v>1.988</v>
      </c>
    </row>
    <row r="141" ht="41.25" spans="1:8">
      <c r="A141" s="33"/>
      <c r="B141" s="36"/>
      <c r="C141" s="36"/>
      <c r="D141" s="36"/>
      <c r="E141" s="36"/>
      <c r="F141" s="38">
        <v>9.74</v>
      </c>
      <c r="G141" s="33" t="s">
        <v>327</v>
      </c>
      <c r="H141" s="36"/>
    </row>
    <row r="142" ht="54.75" spans="1:8">
      <c r="A142" s="33" t="s">
        <v>492</v>
      </c>
      <c r="B142" s="38" t="s">
        <v>493</v>
      </c>
      <c r="C142" s="38">
        <v>9.7605</v>
      </c>
      <c r="D142" s="38">
        <v>59.597</v>
      </c>
      <c r="E142" s="38">
        <v>65.94</v>
      </c>
      <c r="F142" s="38">
        <v>45.34</v>
      </c>
      <c r="G142" s="33" t="s">
        <v>274</v>
      </c>
      <c r="H142" s="38">
        <v>3.4175</v>
      </c>
    </row>
    <row r="143" ht="41.25" spans="1:8">
      <c r="A143" s="33"/>
      <c r="B143" s="36"/>
      <c r="C143" s="36"/>
      <c r="D143" s="36"/>
      <c r="E143" s="36"/>
      <c r="F143" s="38">
        <v>20.6</v>
      </c>
      <c r="G143" s="33" t="s">
        <v>242</v>
      </c>
      <c r="H143" s="36"/>
    </row>
    <row r="144" ht="54.75" spans="1:8">
      <c r="A144" s="33" t="s">
        <v>494</v>
      </c>
      <c r="B144" s="38" t="s">
        <v>495</v>
      </c>
      <c r="C144" s="38">
        <v>6.7825</v>
      </c>
      <c r="D144" s="38">
        <v>47.025</v>
      </c>
      <c r="E144" s="38">
        <v>50.75</v>
      </c>
      <c r="F144" s="38">
        <v>32.99</v>
      </c>
      <c r="G144" s="33" t="s">
        <v>274</v>
      </c>
      <c r="H144" s="38">
        <v>3.0575</v>
      </c>
    </row>
    <row r="145" ht="41.25" spans="1:8">
      <c r="A145" s="33"/>
      <c r="B145" s="36"/>
      <c r="C145" s="36"/>
      <c r="D145" s="36"/>
      <c r="E145" s="36"/>
      <c r="F145" s="38">
        <v>17.76</v>
      </c>
      <c r="G145" s="33" t="s">
        <v>242</v>
      </c>
      <c r="H145" s="36"/>
    </row>
    <row r="146" ht="54.75" spans="1:8">
      <c r="A146" s="33" t="s">
        <v>496</v>
      </c>
      <c r="B146" s="38" t="s">
        <v>497</v>
      </c>
      <c r="C146" s="38">
        <v>5.4905</v>
      </c>
      <c r="D146" s="38">
        <v>14.9545</v>
      </c>
      <c r="E146" s="38">
        <v>14.49</v>
      </c>
      <c r="F146" s="38">
        <v>9.46</v>
      </c>
      <c r="G146" s="33" t="s">
        <v>274</v>
      </c>
      <c r="H146" s="38">
        <v>5.955</v>
      </c>
    </row>
    <row r="147" ht="41.25" spans="1:8">
      <c r="A147" s="33"/>
      <c r="B147" s="36"/>
      <c r="C147" s="36"/>
      <c r="D147" s="36"/>
      <c r="E147" s="36"/>
      <c r="F147" s="38">
        <v>5.03</v>
      </c>
      <c r="G147" s="33" t="s">
        <v>242</v>
      </c>
      <c r="H147" s="36"/>
    </row>
    <row r="148" ht="54.75" spans="1:8">
      <c r="A148" s="33" t="s">
        <v>498</v>
      </c>
      <c r="B148" s="38" t="s">
        <v>499</v>
      </c>
      <c r="C148" s="38">
        <v>3.9715</v>
      </c>
      <c r="D148" s="38">
        <v>9.871</v>
      </c>
      <c r="E148" s="38">
        <v>10.38</v>
      </c>
      <c r="F148" s="38">
        <v>6.05</v>
      </c>
      <c r="G148" s="33" t="s">
        <v>274</v>
      </c>
      <c r="H148" s="38">
        <v>3.4625</v>
      </c>
    </row>
    <row r="149" ht="41.25" spans="1:8">
      <c r="A149" s="33"/>
      <c r="B149" s="36"/>
      <c r="C149" s="36"/>
      <c r="D149" s="36"/>
      <c r="E149" s="36"/>
      <c r="F149" s="38">
        <v>4.33</v>
      </c>
      <c r="G149" s="33" t="s">
        <v>242</v>
      </c>
      <c r="H149" s="36"/>
    </row>
    <row r="150" ht="41.25" spans="1:8">
      <c r="A150" s="36" t="s">
        <v>504</v>
      </c>
      <c r="B150" s="38" t="s">
        <v>505</v>
      </c>
      <c r="C150" s="38">
        <v>0.043</v>
      </c>
      <c r="D150" s="38">
        <v>8.933</v>
      </c>
      <c r="E150" s="38">
        <v>6.66</v>
      </c>
      <c r="F150" s="38">
        <v>6.66</v>
      </c>
      <c r="G150" s="33" t="s">
        <v>242</v>
      </c>
      <c r="H150" s="38">
        <v>2.316</v>
      </c>
    </row>
    <row r="151" ht="27.75" spans="1:8">
      <c r="A151" s="33" t="s">
        <v>506</v>
      </c>
      <c r="B151" s="38" t="s">
        <v>507</v>
      </c>
      <c r="C151" s="38">
        <v>0</v>
      </c>
      <c r="D151" s="38">
        <v>0.995</v>
      </c>
      <c r="E151" s="38">
        <v>0</v>
      </c>
      <c r="F151" s="38">
        <v>0</v>
      </c>
      <c r="G151" s="33" t="s">
        <v>232</v>
      </c>
      <c r="H151" s="38">
        <v>0.995</v>
      </c>
    </row>
    <row r="152" ht="27.75" spans="1:8">
      <c r="A152" s="36" t="s">
        <v>508</v>
      </c>
      <c r="B152" s="38" t="s">
        <v>509</v>
      </c>
      <c r="C152" s="38">
        <v>0</v>
      </c>
      <c r="D152" s="38">
        <v>0</v>
      </c>
      <c r="E152" s="38">
        <v>0</v>
      </c>
      <c r="F152" s="38">
        <v>0</v>
      </c>
      <c r="G152" s="33" t="s">
        <v>248</v>
      </c>
      <c r="H152" s="38">
        <v>0</v>
      </c>
    </row>
    <row r="153" ht="27.75" spans="1:8">
      <c r="A153" s="36" t="s">
        <v>510</v>
      </c>
      <c r="B153" s="38" t="s">
        <v>511</v>
      </c>
      <c r="C153" s="38">
        <v>0</v>
      </c>
      <c r="D153" s="38">
        <v>0</v>
      </c>
      <c r="E153" s="38">
        <v>0</v>
      </c>
      <c r="F153" s="38">
        <v>0</v>
      </c>
      <c r="G153" s="33" t="s">
        <v>248</v>
      </c>
      <c r="H153" s="38">
        <v>0</v>
      </c>
    </row>
    <row r="154" ht="27.75" spans="1:8">
      <c r="A154" s="36" t="s">
        <v>512</v>
      </c>
      <c r="B154" s="38" t="s">
        <v>513</v>
      </c>
      <c r="C154" s="38">
        <v>0</v>
      </c>
      <c r="D154" s="38">
        <v>0</v>
      </c>
      <c r="E154" s="38">
        <v>0</v>
      </c>
      <c r="F154" s="38">
        <v>0</v>
      </c>
      <c r="G154" s="33" t="s">
        <v>248</v>
      </c>
      <c r="H154" s="38">
        <v>0</v>
      </c>
    </row>
    <row r="155" ht="41.25" spans="1:8">
      <c r="A155" s="36" t="s">
        <v>514</v>
      </c>
      <c r="B155" s="38" t="s">
        <v>515</v>
      </c>
      <c r="C155" s="38">
        <v>0</v>
      </c>
      <c r="D155" s="38">
        <v>22.4585</v>
      </c>
      <c r="E155" s="38">
        <v>16.427</v>
      </c>
      <c r="F155" s="38">
        <v>16.427</v>
      </c>
      <c r="G155" s="33" t="s">
        <v>516</v>
      </c>
      <c r="H155" s="38">
        <v>6.0315</v>
      </c>
    </row>
    <row r="156" ht="27.75" spans="1:8">
      <c r="A156" s="36" t="s">
        <v>517</v>
      </c>
      <c r="B156" s="38" t="s">
        <v>518</v>
      </c>
      <c r="C156" s="38">
        <v>0</v>
      </c>
      <c r="D156" s="38">
        <v>0.0985</v>
      </c>
      <c r="E156" s="38">
        <v>0</v>
      </c>
      <c r="F156" s="38">
        <v>0</v>
      </c>
      <c r="G156" s="33" t="s">
        <v>232</v>
      </c>
      <c r="H156" s="38">
        <v>0.0985</v>
      </c>
    </row>
    <row r="157" ht="27.75" spans="1:8">
      <c r="A157" s="36" t="s">
        <v>519</v>
      </c>
      <c r="B157" s="38" t="s">
        <v>520</v>
      </c>
      <c r="C157" s="38">
        <v>0</v>
      </c>
      <c r="D157" s="38">
        <v>0</v>
      </c>
      <c r="E157" s="38">
        <v>0</v>
      </c>
      <c r="F157" s="38">
        <v>0</v>
      </c>
      <c r="G157" s="33" t="s">
        <v>248</v>
      </c>
      <c r="H157" s="38">
        <v>0</v>
      </c>
    </row>
    <row r="158" ht="41.25" spans="1:8">
      <c r="A158" s="36" t="s">
        <v>521</v>
      </c>
      <c r="B158" s="38" t="s">
        <v>522</v>
      </c>
      <c r="C158" s="38">
        <v>3.202</v>
      </c>
      <c r="D158" s="38">
        <v>31.8</v>
      </c>
      <c r="E158" s="38">
        <v>24.85</v>
      </c>
      <c r="F158" s="38">
        <v>24.85</v>
      </c>
      <c r="G158" s="33" t="s">
        <v>516</v>
      </c>
      <c r="H158" s="38">
        <v>10.152</v>
      </c>
    </row>
    <row r="159" ht="27.75" spans="1:8">
      <c r="A159" s="36" t="s">
        <v>523</v>
      </c>
      <c r="B159" s="38" t="s">
        <v>524</v>
      </c>
      <c r="C159" s="38">
        <v>0</v>
      </c>
      <c r="D159" s="38">
        <v>0</v>
      </c>
      <c r="E159" s="38">
        <v>0</v>
      </c>
      <c r="F159" s="38">
        <v>0</v>
      </c>
      <c r="G159" s="33" t="s">
        <v>248</v>
      </c>
      <c r="H159" s="38">
        <v>0</v>
      </c>
    </row>
    <row r="160" ht="27.75" spans="1:8">
      <c r="A160" s="36" t="s">
        <v>525</v>
      </c>
      <c r="B160" s="38" t="s">
        <v>526</v>
      </c>
      <c r="C160" s="38">
        <v>0.136</v>
      </c>
      <c r="D160" s="38">
        <v>1.591</v>
      </c>
      <c r="E160" s="38">
        <v>0</v>
      </c>
      <c r="F160" s="38">
        <v>0</v>
      </c>
      <c r="G160" s="33" t="s">
        <v>232</v>
      </c>
      <c r="H160" s="38">
        <v>1.727</v>
      </c>
    </row>
    <row r="161" ht="27.75" spans="1:8">
      <c r="A161" s="36" t="s">
        <v>527</v>
      </c>
      <c r="B161" s="38" t="s">
        <v>528</v>
      </c>
      <c r="C161" s="38">
        <v>0</v>
      </c>
      <c r="D161" s="38">
        <v>0</v>
      </c>
      <c r="E161" s="38">
        <v>0</v>
      </c>
      <c r="F161" s="38">
        <v>0</v>
      </c>
      <c r="G161" s="33" t="s">
        <v>248</v>
      </c>
      <c r="H161" s="38">
        <v>0</v>
      </c>
    </row>
    <row r="162" ht="41.25" spans="1:8">
      <c r="A162" s="36" t="s">
        <v>529</v>
      </c>
      <c r="B162" s="38" t="s">
        <v>530</v>
      </c>
      <c r="C162" s="38">
        <v>0</v>
      </c>
      <c r="D162" s="38">
        <v>8.1325</v>
      </c>
      <c r="E162" s="38">
        <v>5.875</v>
      </c>
      <c r="F162" s="38">
        <v>5.875</v>
      </c>
      <c r="G162" s="33" t="s">
        <v>516</v>
      </c>
      <c r="H162" s="38">
        <v>2.2575</v>
      </c>
    </row>
    <row r="163" ht="41.25" spans="1:8">
      <c r="A163" s="36" t="s">
        <v>531</v>
      </c>
      <c r="B163" s="38" t="s">
        <v>532</v>
      </c>
      <c r="C163" s="38">
        <v>0.061</v>
      </c>
      <c r="D163" s="38">
        <v>0.59</v>
      </c>
      <c r="E163" s="38">
        <v>0</v>
      </c>
      <c r="F163" s="38">
        <v>0</v>
      </c>
      <c r="G163" s="33" t="s">
        <v>232</v>
      </c>
      <c r="H163" s="38">
        <v>0.651</v>
      </c>
    </row>
    <row r="164" ht="41.25" spans="1:8">
      <c r="A164" s="36" t="s">
        <v>533</v>
      </c>
      <c r="B164" s="38" t="s">
        <v>534</v>
      </c>
      <c r="C164" s="38">
        <v>0</v>
      </c>
      <c r="D164" s="38">
        <v>0</v>
      </c>
      <c r="E164" s="38">
        <v>0</v>
      </c>
      <c r="F164" s="38">
        <v>0</v>
      </c>
      <c r="G164" s="33" t="s">
        <v>248</v>
      </c>
      <c r="H164" s="38">
        <v>0</v>
      </c>
    </row>
    <row r="165" ht="41.25" spans="1:8">
      <c r="A165" s="36" t="s">
        <v>535</v>
      </c>
      <c r="B165" s="38" t="s">
        <v>536</v>
      </c>
      <c r="C165" s="38">
        <v>0</v>
      </c>
      <c r="D165" s="38">
        <v>0</v>
      </c>
      <c r="E165" s="38">
        <v>0</v>
      </c>
      <c r="F165" s="38">
        <v>0</v>
      </c>
      <c r="G165" s="33" t="s">
        <v>248</v>
      </c>
      <c r="H165" s="38">
        <v>0</v>
      </c>
    </row>
    <row r="166" ht="27.75" spans="1:8">
      <c r="A166" s="36" t="s">
        <v>537</v>
      </c>
      <c r="B166" s="38" t="s">
        <v>538</v>
      </c>
      <c r="C166" s="38">
        <v>0.0015</v>
      </c>
      <c r="D166" s="38">
        <v>0</v>
      </c>
      <c r="E166" s="38">
        <v>0</v>
      </c>
      <c r="F166" s="38">
        <v>0</v>
      </c>
      <c r="G166" s="33" t="s">
        <v>232</v>
      </c>
      <c r="H166" s="38">
        <v>0.0015</v>
      </c>
    </row>
    <row r="167" ht="54.75" spans="1:8">
      <c r="A167" s="36" t="s">
        <v>539</v>
      </c>
      <c r="B167" s="38" t="s">
        <v>540</v>
      </c>
      <c r="C167" s="38">
        <v>6.156</v>
      </c>
      <c r="D167" s="38">
        <v>10.0885</v>
      </c>
      <c r="E167" s="38">
        <v>7.46</v>
      </c>
      <c r="F167" s="38">
        <v>3.87</v>
      </c>
      <c r="G167" s="33" t="s">
        <v>274</v>
      </c>
      <c r="H167" s="38">
        <v>8.7845</v>
      </c>
    </row>
    <row r="168" ht="41.25" spans="1:8">
      <c r="A168" s="36"/>
      <c r="B168" s="36"/>
      <c r="C168" s="36"/>
      <c r="D168" s="36"/>
      <c r="E168" s="36"/>
      <c r="F168" s="38">
        <v>3.59</v>
      </c>
      <c r="G168" s="33" t="s">
        <v>327</v>
      </c>
      <c r="H168" s="36"/>
    </row>
    <row r="169" ht="27.75" spans="1:8">
      <c r="A169" s="36" t="s">
        <v>543</v>
      </c>
      <c r="B169" s="38" t="s">
        <v>544</v>
      </c>
      <c r="C169" s="38">
        <v>0.658</v>
      </c>
      <c r="D169" s="38">
        <v>0</v>
      </c>
      <c r="E169" s="38">
        <v>0</v>
      </c>
      <c r="F169" s="38">
        <v>0</v>
      </c>
      <c r="G169" s="33" t="s">
        <v>232</v>
      </c>
      <c r="H169" s="38">
        <v>0.658</v>
      </c>
    </row>
    <row r="170" ht="27.75" spans="1:8">
      <c r="A170" s="36" t="s">
        <v>545</v>
      </c>
      <c r="B170" s="38" t="s">
        <v>546</v>
      </c>
      <c r="C170" s="38">
        <v>0</v>
      </c>
      <c r="D170" s="38">
        <v>0</v>
      </c>
      <c r="E170" s="38">
        <v>0</v>
      </c>
      <c r="F170" s="38">
        <v>0</v>
      </c>
      <c r="G170" s="33" t="s">
        <v>248</v>
      </c>
      <c r="H170" s="38">
        <v>0</v>
      </c>
    </row>
    <row r="171" ht="27.75" spans="1:8">
      <c r="A171" s="36" t="s">
        <v>547</v>
      </c>
      <c r="B171" s="38" t="s">
        <v>548</v>
      </c>
      <c r="C171" s="38">
        <v>0</v>
      </c>
      <c r="D171" s="38">
        <v>0</v>
      </c>
      <c r="E171" s="38">
        <v>0</v>
      </c>
      <c r="F171" s="38">
        <v>0</v>
      </c>
      <c r="G171" s="33" t="s">
        <v>248</v>
      </c>
      <c r="H171" s="38">
        <v>0</v>
      </c>
    </row>
    <row r="172" ht="27.75" spans="1:8">
      <c r="A172" s="36" t="s">
        <v>549</v>
      </c>
      <c r="B172" s="38" t="s">
        <v>550</v>
      </c>
      <c r="C172" s="38">
        <v>0</v>
      </c>
      <c r="D172" s="38">
        <v>0</v>
      </c>
      <c r="E172" s="38">
        <v>0</v>
      </c>
      <c r="F172" s="38">
        <v>0</v>
      </c>
      <c r="G172" s="33" t="s">
        <v>248</v>
      </c>
      <c r="H172" s="38">
        <v>0</v>
      </c>
    </row>
    <row r="173" ht="54.75" spans="1:8">
      <c r="A173" s="36" t="s">
        <v>551</v>
      </c>
      <c r="B173" s="38" t="s">
        <v>552</v>
      </c>
      <c r="C173" s="38">
        <v>0.742</v>
      </c>
      <c r="D173" s="38">
        <v>3.7395</v>
      </c>
      <c r="E173" s="38">
        <v>3.23</v>
      </c>
      <c r="F173" s="38">
        <v>3.23</v>
      </c>
      <c r="G173" s="33" t="s">
        <v>274</v>
      </c>
      <c r="H173" s="38">
        <v>1.2515</v>
      </c>
    </row>
    <row r="174" ht="27.75" spans="1:8">
      <c r="A174" s="36" t="s">
        <v>553</v>
      </c>
      <c r="B174" s="38" t="s">
        <v>554</v>
      </c>
      <c r="C174" s="38">
        <v>0</v>
      </c>
      <c r="D174" s="38">
        <v>0</v>
      </c>
      <c r="E174" s="38">
        <v>0</v>
      </c>
      <c r="F174" s="38">
        <v>0</v>
      </c>
      <c r="G174" s="33" t="s">
        <v>248</v>
      </c>
      <c r="H174" s="38">
        <v>0</v>
      </c>
    </row>
    <row r="175" ht="27.75" spans="1:8">
      <c r="A175" s="36" t="s">
        <v>555</v>
      </c>
      <c r="B175" s="38" t="s">
        <v>556</v>
      </c>
      <c r="C175" s="38">
        <v>0</v>
      </c>
      <c r="D175" s="38">
        <v>0</v>
      </c>
      <c r="E175" s="38">
        <v>0</v>
      </c>
      <c r="F175" s="38">
        <v>0</v>
      </c>
      <c r="G175" s="33" t="s">
        <v>248</v>
      </c>
      <c r="H175" s="38">
        <v>0</v>
      </c>
    </row>
    <row r="176" ht="54.75" spans="1:8">
      <c r="A176" s="36" t="s">
        <v>557</v>
      </c>
      <c r="B176" s="38" t="s">
        <v>558</v>
      </c>
      <c r="C176" s="38">
        <v>0.512</v>
      </c>
      <c r="D176" s="38">
        <v>3.2405</v>
      </c>
      <c r="E176" s="38">
        <v>3.51</v>
      </c>
      <c r="F176" s="38">
        <v>2.54</v>
      </c>
      <c r="G176" s="33" t="s">
        <v>274</v>
      </c>
      <c r="H176" s="38">
        <v>0.2425</v>
      </c>
    </row>
    <row r="177" ht="41.25" spans="1:8">
      <c r="A177" s="36"/>
      <c r="B177" s="36"/>
      <c r="C177" s="36"/>
      <c r="D177" s="36"/>
      <c r="E177" s="36"/>
      <c r="F177" s="38">
        <v>0.97</v>
      </c>
      <c r="G177" s="33" t="s">
        <v>237</v>
      </c>
      <c r="H177" s="36"/>
    </row>
    <row r="178" ht="54.75" spans="1:8">
      <c r="A178" s="36" t="s">
        <v>559</v>
      </c>
      <c r="B178" s="38" t="s">
        <v>560</v>
      </c>
      <c r="C178" s="38">
        <v>4.765</v>
      </c>
      <c r="D178" s="38">
        <v>22.8625</v>
      </c>
      <c r="E178" s="38">
        <v>26.63</v>
      </c>
      <c r="F178" s="38">
        <v>20.63</v>
      </c>
      <c r="G178" s="33" t="s">
        <v>274</v>
      </c>
      <c r="H178" s="38">
        <v>0.9975</v>
      </c>
    </row>
    <row r="179" ht="41.25" spans="1:8">
      <c r="A179" s="36"/>
      <c r="B179" s="36"/>
      <c r="C179" s="36"/>
      <c r="D179" s="36"/>
      <c r="E179" s="36"/>
      <c r="F179" s="38">
        <v>6</v>
      </c>
      <c r="G179" s="33" t="s">
        <v>237</v>
      </c>
      <c r="H179" s="36"/>
    </row>
    <row r="180" ht="27.75" spans="1:8">
      <c r="A180" s="36" t="s">
        <v>561</v>
      </c>
      <c r="B180" s="38" t="s">
        <v>562</v>
      </c>
      <c r="C180" s="38">
        <v>0</v>
      </c>
      <c r="D180" s="38">
        <v>0</v>
      </c>
      <c r="E180" s="38">
        <v>0</v>
      </c>
      <c r="F180" s="38">
        <v>0</v>
      </c>
      <c r="G180" s="33" t="s">
        <v>248</v>
      </c>
      <c r="H180" s="38">
        <v>0</v>
      </c>
    </row>
    <row r="181" ht="27.75" spans="1:8">
      <c r="A181" s="36" t="s">
        <v>563</v>
      </c>
      <c r="B181" s="38" t="s">
        <v>564</v>
      </c>
      <c r="C181" s="38">
        <v>0.1275</v>
      </c>
      <c r="D181" s="38">
        <v>0</v>
      </c>
      <c r="E181" s="38">
        <v>0</v>
      </c>
      <c r="F181" s="38">
        <v>0</v>
      </c>
      <c r="G181" s="33" t="s">
        <v>232</v>
      </c>
      <c r="H181" s="38">
        <v>0.1275</v>
      </c>
    </row>
    <row r="182" ht="27.75" spans="1:8">
      <c r="A182" s="36" t="s">
        <v>565</v>
      </c>
      <c r="B182" s="38" t="s">
        <v>566</v>
      </c>
      <c r="C182" s="38">
        <v>0</v>
      </c>
      <c r="D182" s="38">
        <v>0</v>
      </c>
      <c r="E182" s="38">
        <v>0</v>
      </c>
      <c r="F182" s="38">
        <v>0</v>
      </c>
      <c r="G182" s="33" t="s">
        <v>248</v>
      </c>
      <c r="H182" s="38">
        <v>0</v>
      </c>
    </row>
    <row r="183" ht="54.75" spans="1:8">
      <c r="A183" s="36" t="s">
        <v>567</v>
      </c>
      <c r="B183" s="38" t="s">
        <v>568</v>
      </c>
      <c r="C183" s="38">
        <v>1.7295</v>
      </c>
      <c r="D183" s="38">
        <v>1.95</v>
      </c>
      <c r="E183" s="38">
        <v>3.56</v>
      </c>
      <c r="F183" s="38">
        <v>2.51</v>
      </c>
      <c r="G183" s="33" t="s">
        <v>274</v>
      </c>
      <c r="H183" s="38">
        <v>0.1195</v>
      </c>
    </row>
    <row r="184" ht="41.25" spans="1:8">
      <c r="A184" s="36"/>
      <c r="B184" s="36"/>
      <c r="C184" s="36"/>
      <c r="D184" s="36"/>
      <c r="E184" s="36"/>
      <c r="F184" s="38">
        <v>1.05</v>
      </c>
      <c r="G184" s="33" t="s">
        <v>237</v>
      </c>
      <c r="H184" s="36"/>
    </row>
    <row r="185" ht="54.75" spans="1:8">
      <c r="A185" s="36" t="s">
        <v>569</v>
      </c>
      <c r="B185" s="38" t="s">
        <v>570</v>
      </c>
      <c r="C185" s="38">
        <v>6.696</v>
      </c>
      <c r="D185" s="38">
        <v>469.654</v>
      </c>
      <c r="E185" s="38">
        <v>445.37</v>
      </c>
      <c r="F185" s="38">
        <v>11.35</v>
      </c>
      <c r="G185" s="33" t="s">
        <v>882</v>
      </c>
      <c r="H185" s="38">
        <v>30.98</v>
      </c>
    </row>
    <row r="186" ht="41.25" spans="1:8">
      <c r="A186" s="36"/>
      <c r="B186" s="36"/>
      <c r="C186" s="36"/>
      <c r="D186" s="36"/>
      <c r="E186" s="36"/>
      <c r="F186" s="38">
        <v>434.02</v>
      </c>
      <c r="G186" s="33" t="s">
        <v>572</v>
      </c>
      <c r="H186" s="36"/>
    </row>
    <row r="187" ht="54.75" spans="1:8">
      <c r="A187" s="36" t="s">
        <v>573</v>
      </c>
      <c r="B187" s="38" t="s">
        <v>574</v>
      </c>
      <c r="C187" s="38">
        <v>0.076</v>
      </c>
      <c r="D187" s="38">
        <v>0.122</v>
      </c>
      <c r="E187" s="38">
        <v>0.12</v>
      </c>
      <c r="F187" s="38">
        <v>0.12</v>
      </c>
      <c r="G187" s="33" t="s">
        <v>593</v>
      </c>
      <c r="H187" s="38">
        <v>0.078</v>
      </c>
    </row>
    <row r="188" ht="27.75" spans="1:8">
      <c r="A188" s="36" t="s">
        <v>575</v>
      </c>
      <c r="B188" s="38" t="s">
        <v>576</v>
      </c>
      <c r="C188" s="38">
        <v>0</v>
      </c>
      <c r="D188" s="38">
        <v>0</v>
      </c>
      <c r="E188" s="38">
        <v>0</v>
      </c>
      <c r="F188" s="38">
        <v>0</v>
      </c>
      <c r="G188" s="33" t="s">
        <v>248</v>
      </c>
      <c r="H188" s="38">
        <v>0</v>
      </c>
    </row>
    <row r="189" ht="41.25" spans="1:8">
      <c r="A189" s="36" t="s">
        <v>577</v>
      </c>
      <c r="B189" s="38" t="s">
        <v>578</v>
      </c>
      <c r="C189" s="38">
        <v>0</v>
      </c>
      <c r="D189" s="38">
        <v>0</v>
      </c>
      <c r="E189" s="38">
        <v>0</v>
      </c>
      <c r="F189" s="38">
        <v>0</v>
      </c>
      <c r="G189" s="33" t="s">
        <v>248</v>
      </c>
      <c r="H189" s="38">
        <v>0</v>
      </c>
    </row>
    <row r="190" ht="27.75" spans="1:8">
      <c r="A190" s="36" t="s">
        <v>579</v>
      </c>
      <c r="B190" s="38" t="s">
        <v>580</v>
      </c>
      <c r="C190" s="38">
        <v>0</v>
      </c>
      <c r="D190" s="38">
        <v>0</v>
      </c>
      <c r="E190" s="38">
        <v>0</v>
      </c>
      <c r="F190" s="38">
        <v>0</v>
      </c>
      <c r="G190" s="33" t="s">
        <v>248</v>
      </c>
      <c r="H190" s="38">
        <v>0</v>
      </c>
    </row>
    <row r="191" ht="27.75" spans="1:8">
      <c r="A191" s="36" t="s">
        <v>581</v>
      </c>
      <c r="B191" s="38" t="s">
        <v>582</v>
      </c>
      <c r="C191" s="38">
        <v>0</v>
      </c>
      <c r="D191" s="38">
        <v>0</v>
      </c>
      <c r="E191" s="38">
        <v>0</v>
      </c>
      <c r="F191" s="38">
        <v>0</v>
      </c>
      <c r="G191" s="33" t="s">
        <v>248</v>
      </c>
      <c r="H191" s="38">
        <v>0</v>
      </c>
    </row>
    <row r="192" ht="27.75" spans="1:8">
      <c r="A192" s="36" t="s">
        <v>583</v>
      </c>
      <c r="B192" s="38" t="s">
        <v>584</v>
      </c>
      <c r="C192" s="38">
        <v>0.161</v>
      </c>
      <c r="D192" s="38">
        <v>0.158</v>
      </c>
      <c r="E192" s="38">
        <v>0</v>
      </c>
      <c r="F192" s="38">
        <v>0</v>
      </c>
      <c r="G192" s="33" t="s">
        <v>232</v>
      </c>
      <c r="H192" s="38">
        <v>0.319</v>
      </c>
    </row>
    <row r="193" ht="27.75" spans="1:8">
      <c r="A193" s="36" t="s">
        <v>585</v>
      </c>
      <c r="B193" s="38" t="s">
        <v>586</v>
      </c>
      <c r="C193" s="38">
        <v>0</v>
      </c>
      <c r="D193" s="38">
        <v>0</v>
      </c>
      <c r="E193" s="38">
        <v>0</v>
      </c>
      <c r="F193" s="38">
        <v>0</v>
      </c>
      <c r="G193" s="33" t="s">
        <v>248</v>
      </c>
      <c r="H193" s="38">
        <v>0</v>
      </c>
    </row>
    <row r="194" ht="41.25" spans="1:8">
      <c r="A194" s="36" t="s">
        <v>587</v>
      </c>
      <c r="B194" s="38" t="s">
        <v>588</v>
      </c>
      <c r="C194" s="38">
        <v>0</v>
      </c>
      <c r="D194" s="38">
        <v>0</v>
      </c>
      <c r="E194" s="38">
        <v>0</v>
      </c>
      <c r="F194" s="38">
        <v>0</v>
      </c>
      <c r="G194" s="33" t="s">
        <v>248</v>
      </c>
      <c r="H194" s="38">
        <v>0</v>
      </c>
    </row>
    <row r="195" ht="27.75" spans="1:8">
      <c r="A195" s="36" t="s">
        <v>589</v>
      </c>
      <c r="B195" s="38" t="s">
        <v>590</v>
      </c>
      <c r="C195" s="38">
        <v>0</v>
      </c>
      <c r="D195" s="38">
        <v>0</v>
      </c>
      <c r="E195" s="38">
        <v>0</v>
      </c>
      <c r="F195" s="38">
        <v>0</v>
      </c>
      <c r="G195" s="33" t="s">
        <v>248</v>
      </c>
      <c r="H195" s="38">
        <v>0</v>
      </c>
    </row>
    <row r="196" ht="54.75" spans="1:8">
      <c r="A196" s="36" t="s">
        <v>591</v>
      </c>
      <c r="B196" s="38" t="s">
        <v>592</v>
      </c>
      <c r="C196" s="38">
        <v>29.449</v>
      </c>
      <c r="D196" s="38">
        <v>125.78</v>
      </c>
      <c r="E196" s="38">
        <v>130.99</v>
      </c>
      <c r="F196" s="38">
        <v>38.7</v>
      </c>
      <c r="G196" s="33" t="s">
        <v>593</v>
      </c>
      <c r="H196" s="38">
        <v>24.239</v>
      </c>
    </row>
    <row r="197" ht="41.25" spans="1:8">
      <c r="A197" s="36"/>
      <c r="B197" s="36"/>
      <c r="C197" s="36"/>
      <c r="D197" s="36"/>
      <c r="E197" s="36"/>
      <c r="F197" s="38">
        <v>92.29</v>
      </c>
      <c r="G197" s="33" t="s">
        <v>572</v>
      </c>
      <c r="H197" s="36"/>
    </row>
    <row r="198" ht="27.75" spans="1:8">
      <c r="A198" s="36" t="s">
        <v>594</v>
      </c>
      <c r="B198" s="38" t="s">
        <v>595</v>
      </c>
      <c r="C198" s="38">
        <v>0.9065</v>
      </c>
      <c r="D198" s="38">
        <v>0.155</v>
      </c>
      <c r="E198" s="38">
        <v>0</v>
      </c>
      <c r="F198" s="38">
        <v>0</v>
      </c>
      <c r="G198" s="33" t="s">
        <v>232</v>
      </c>
      <c r="H198" s="38">
        <v>1.0615</v>
      </c>
    </row>
    <row r="199" ht="27.75" spans="1:8">
      <c r="A199" s="36" t="s">
        <v>596</v>
      </c>
      <c r="B199" s="38" t="s">
        <v>597</v>
      </c>
      <c r="C199" s="38">
        <v>0.0315</v>
      </c>
      <c r="D199" s="38">
        <v>0.0325</v>
      </c>
      <c r="E199" s="38">
        <v>0</v>
      </c>
      <c r="F199" s="38">
        <v>0</v>
      </c>
      <c r="G199" s="33" t="s">
        <v>232</v>
      </c>
      <c r="H199" s="38">
        <v>0.064</v>
      </c>
    </row>
    <row r="200" ht="27.75" spans="1:8">
      <c r="A200" s="36" t="s">
        <v>598</v>
      </c>
      <c r="B200" s="38" t="s">
        <v>599</v>
      </c>
      <c r="C200" s="38">
        <v>0</v>
      </c>
      <c r="D200" s="38">
        <v>0</v>
      </c>
      <c r="E200" s="38">
        <v>0</v>
      </c>
      <c r="F200" s="38">
        <v>0</v>
      </c>
      <c r="G200" s="33" t="s">
        <v>248</v>
      </c>
      <c r="H200" s="38">
        <v>0</v>
      </c>
    </row>
    <row r="201" ht="27.75" spans="1:8">
      <c r="A201" s="36" t="s">
        <v>600</v>
      </c>
      <c r="B201" s="38" t="s">
        <v>601</v>
      </c>
      <c r="C201" s="38">
        <v>0.5275</v>
      </c>
      <c r="D201" s="38">
        <v>0.3055</v>
      </c>
      <c r="E201" s="38">
        <v>0</v>
      </c>
      <c r="F201" s="38">
        <v>0</v>
      </c>
      <c r="G201" s="33" t="s">
        <v>232</v>
      </c>
      <c r="H201" s="38">
        <v>0.833</v>
      </c>
    </row>
    <row r="202" ht="41.25" spans="1:8">
      <c r="A202" s="36" t="s">
        <v>602</v>
      </c>
      <c r="B202" s="38" t="s">
        <v>603</v>
      </c>
      <c r="C202" s="38">
        <v>1.8175</v>
      </c>
      <c r="D202" s="38">
        <v>1.0485</v>
      </c>
      <c r="E202" s="38">
        <v>0</v>
      </c>
      <c r="F202" s="38">
        <v>0</v>
      </c>
      <c r="G202" s="33" t="s">
        <v>232</v>
      </c>
      <c r="H202" s="38">
        <v>2.866</v>
      </c>
    </row>
    <row r="203" ht="27.75" spans="1:8">
      <c r="A203" s="36" t="s">
        <v>604</v>
      </c>
      <c r="B203" s="38" t="s">
        <v>605</v>
      </c>
      <c r="C203" s="38">
        <v>0.6725</v>
      </c>
      <c r="D203" s="38">
        <v>0.508</v>
      </c>
      <c r="E203" s="38">
        <v>0</v>
      </c>
      <c r="F203" s="38">
        <v>0</v>
      </c>
      <c r="G203" s="33" t="s">
        <v>232</v>
      </c>
      <c r="H203" s="38">
        <v>1.1805</v>
      </c>
    </row>
    <row r="204" ht="27.75" spans="1:8">
      <c r="A204" s="36" t="s">
        <v>606</v>
      </c>
      <c r="B204" s="38" t="s">
        <v>607</v>
      </c>
      <c r="C204" s="38">
        <v>0</v>
      </c>
      <c r="D204" s="38">
        <v>0</v>
      </c>
      <c r="E204" s="38">
        <v>0</v>
      </c>
      <c r="F204" s="38">
        <v>0</v>
      </c>
      <c r="G204" s="33" t="s">
        <v>248</v>
      </c>
      <c r="H204" s="38">
        <v>0</v>
      </c>
    </row>
    <row r="205" ht="27.75" spans="1:8">
      <c r="A205" s="36" t="s">
        <v>608</v>
      </c>
      <c r="B205" s="38" t="s">
        <v>609</v>
      </c>
      <c r="C205" s="38">
        <v>1.221</v>
      </c>
      <c r="D205" s="38">
        <v>1.517</v>
      </c>
      <c r="E205" s="38">
        <v>0</v>
      </c>
      <c r="F205" s="38">
        <v>0</v>
      </c>
      <c r="G205" s="33" t="s">
        <v>232</v>
      </c>
      <c r="H205" s="38">
        <v>2.738</v>
      </c>
    </row>
    <row r="206" ht="54.75" spans="1:8">
      <c r="A206" s="36" t="s">
        <v>611</v>
      </c>
      <c r="B206" s="38" t="s">
        <v>612</v>
      </c>
      <c r="C206" s="38">
        <v>2.3775</v>
      </c>
      <c r="D206" s="38">
        <v>2.0595</v>
      </c>
      <c r="E206" s="38">
        <v>3.51</v>
      </c>
      <c r="F206" s="38">
        <v>3.51</v>
      </c>
      <c r="G206" s="33" t="s">
        <v>274</v>
      </c>
      <c r="H206" s="38">
        <v>0.927</v>
      </c>
    </row>
    <row r="207" ht="16.5" customHeight="1" spans="1:8">
      <c r="A207" s="39" t="s">
        <v>613</v>
      </c>
      <c r="B207" s="39"/>
      <c r="C207" s="39">
        <v>356.647</v>
      </c>
      <c r="D207" s="39">
        <v>5601.54</v>
      </c>
      <c r="E207" s="39">
        <v>5395.9055</v>
      </c>
      <c r="F207" s="39">
        <v>5395.9055</v>
      </c>
      <c r="G207" s="38" t="s">
        <v>883</v>
      </c>
      <c r="H207" s="39">
        <v>562.2815</v>
      </c>
    </row>
  </sheetData>
  <mergeCells count="2">
    <mergeCell ref="F1:G1"/>
    <mergeCell ref="A207:B20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XFD22"/>
  <sheetViews>
    <sheetView view="pageBreakPreview" zoomScaleNormal="100" topLeftCell="A9" workbookViewId="0">
      <selection activeCell="F10" sqref="F10"/>
    </sheetView>
  </sheetViews>
  <sheetFormatPr defaultColWidth="9" defaultRowHeight="13"/>
  <cols>
    <col min="1" max="1" width="27.2" style="2" customWidth="1"/>
    <col min="2" max="2" width="9.7" style="4" customWidth="1"/>
    <col min="3" max="3" width="7.25" style="2" customWidth="1"/>
    <col min="4" max="4" width="6.08333333333333" style="2" customWidth="1"/>
    <col min="5" max="5" width="8.33333333333333" style="2" customWidth="1"/>
    <col min="6" max="6" width="7.83333333333333" style="4" customWidth="1"/>
    <col min="7" max="7" width="9.5" style="4" customWidth="1"/>
    <col min="8" max="8" width="13.1166666666667" style="4" customWidth="1"/>
    <col min="9" max="9" width="10.3333333333333" style="4" customWidth="1"/>
    <col min="10" max="10" width="10.4083333333333" style="4" customWidth="1"/>
    <col min="11" max="11" width="9.33333333333333" style="4" customWidth="1"/>
    <col min="12" max="12" width="9.9" style="2" customWidth="1"/>
    <col min="13" max="13" width="8.5" style="2" customWidth="1"/>
    <col min="14" max="14" width="9.33333333333333" style="2" customWidth="1"/>
    <col min="15" max="16" width="11.5" style="2"/>
    <col min="17" max="16341" width="9" style="2"/>
    <col min="16342" max="16384" width="9" style="5"/>
  </cols>
  <sheetData>
    <row r="1" s="1" customFormat="1" ht="20.15" customHeight="1" spans="1:14">
      <c r="A1" s="6" t="s">
        <v>884</v>
      </c>
      <c r="B1" s="7"/>
      <c r="C1" s="6"/>
      <c r="D1" s="6"/>
      <c r="E1" s="6"/>
      <c r="F1" s="7"/>
      <c r="G1" s="7"/>
      <c r="H1" s="7"/>
      <c r="I1" s="7"/>
      <c r="J1" s="7"/>
      <c r="K1" s="7"/>
      <c r="L1" s="6"/>
      <c r="M1" s="6"/>
      <c r="N1" s="6"/>
    </row>
    <row r="2" s="1" customFormat="1" ht="30" customHeight="1" spans="1:14">
      <c r="A2" s="8" t="s">
        <v>885</v>
      </c>
      <c r="B2" s="8"/>
      <c r="C2" s="8"/>
      <c r="D2" s="8"/>
      <c r="E2" s="8"/>
      <c r="F2" s="8"/>
      <c r="G2" s="8"/>
      <c r="H2" s="8"/>
      <c r="I2" s="8"/>
      <c r="J2" s="8"/>
      <c r="K2" s="28"/>
      <c r="L2" s="8"/>
      <c r="M2" s="8"/>
      <c r="N2" s="28"/>
    </row>
    <row r="3" s="1" customFormat="1" ht="24" customHeight="1" spans="1:14">
      <c r="A3" s="9" t="s">
        <v>886</v>
      </c>
      <c r="B3" s="9" t="s">
        <v>887</v>
      </c>
      <c r="C3" s="9" t="s">
        <v>888</v>
      </c>
      <c r="D3" s="9" t="s">
        <v>889</v>
      </c>
      <c r="E3" s="9" t="s">
        <v>890</v>
      </c>
      <c r="F3" s="9" t="s">
        <v>891</v>
      </c>
      <c r="G3" s="9" t="s">
        <v>892</v>
      </c>
      <c r="H3" s="9"/>
      <c r="I3" s="9"/>
      <c r="J3" s="9"/>
      <c r="K3" s="9"/>
      <c r="L3" s="9" t="s">
        <v>893</v>
      </c>
      <c r="M3" s="9"/>
      <c r="N3" s="9"/>
    </row>
    <row r="4" s="1" customFormat="1" ht="37.5" customHeight="1" spans="1:14">
      <c r="A4" s="9"/>
      <c r="B4" s="9"/>
      <c r="C4" s="9"/>
      <c r="D4" s="9"/>
      <c r="E4" s="9"/>
      <c r="F4" s="9"/>
      <c r="G4" s="9" t="s">
        <v>894</v>
      </c>
      <c r="H4" s="9" t="s">
        <v>895</v>
      </c>
      <c r="I4" s="9" t="s">
        <v>896</v>
      </c>
      <c r="J4" s="9" t="s">
        <v>897</v>
      </c>
      <c r="K4" s="9" t="s">
        <v>898</v>
      </c>
      <c r="L4" s="9" t="s">
        <v>899</v>
      </c>
      <c r="M4" s="9" t="s">
        <v>900</v>
      </c>
      <c r="N4" s="9" t="s">
        <v>901</v>
      </c>
    </row>
    <row r="5" s="2" customFormat="1" ht="25" customHeight="1" spans="1:16384">
      <c r="A5" s="10" t="s">
        <v>902</v>
      </c>
      <c r="B5" s="11">
        <f>12+5+7</f>
        <v>24</v>
      </c>
      <c r="C5" s="12">
        <f>D5/B5</f>
        <v>0.25</v>
      </c>
      <c r="D5" s="13">
        <v>6</v>
      </c>
      <c r="E5" s="13">
        <f>29+22.5</f>
        <v>51.5</v>
      </c>
      <c r="F5" s="12" t="s">
        <v>903</v>
      </c>
      <c r="G5" s="14">
        <v>6388</v>
      </c>
      <c r="H5" s="14">
        <v>6538</v>
      </c>
      <c r="I5" s="14">
        <v>6538</v>
      </c>
      <c r="J5" s="14">
        <v>178</v>
      </c>
      <c r="K5" s="14">
        <f t="shared" ref="K5:K12" si="0">I5-J5</f>
        <v>6360</v>
      </c>
      <c r="L5" s="12"/>
      <c r="M5" s="12"/>
      <c r="N5" s="14">
        <f>K5-L5</f>
        <v>6360</v>
      </c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  <c r="XEO5" s="5"/>
      <c r="XEP5" s="5"/>
      <c r="XEQ5" s="5"/>
      <c r="XER5" s="5"/>
      <c r="XES5" s="5"/>
      <c r="XET5" s="5"/>
      <c r="XEU5" s="5"/>
      <c r="XEV5" s="5"/>
      <c r="XEW5" s="5"/>
      <c r="XEX5" s="5"/>
      <c r="XEY5" s="5"/>
      <c r="XEZ5" s="5"/>
      <c r="XFA5" s="5"/>
      <c r="XFB5" s="5"/>
      <c r="XFC5" s="5"/>
      <c r="XFD5" s="5"/>
    </row>
    <row r="6" s="2" customFormat="1" ht="25" customHeight="1" spans="1:16384">
      <c r="A6" s="10" t="s">
        <v>904</v>
      </c>
      <c r="B6" s="11">
        <f>23+16+16</f>
        <v>55</v>
      </c>
      <c r="C6" s="12">
        <f t="shared" ref="C6:C18" si="1">D6/B6</f>
        <v>0.163636363636364</v>
      </c>
      <c r="D6" s="13">
        <v>9</v>
      </c>
      <c r="E6" s="13">
        <f>E7+E8</f>
        <v>295.5</v>
      </c>
      <c r="F6" s="12" t="s">
        <v>903</v>
      </c>
      <c r="G6" s="14">
        <f t="shared" ref="G6:K6" si="2">G7+G8</f>
        <v>23931</v>
      </c>
      <c r="H6" s="14">
        <f t="shared" si="2"/>
        <v>20783</v>
      </c>
      <c r="I6" s="14">
        <f t="shared" si="2"/>
        <v>20783</v>
      </c>
      <c r="J6" s="14">
        <f t="shared" si="2"/>
        <v>658</v>
      </c>
      <c r="K6" s="14">
        <f t="shared" si="2"/>
        <v>20125</v>
      </c>
      <c r="L6" s="29"/>
      <c r="M6" s="29"/>
      <c r="N6" s="14">
        <f t="shared" ref="N6:N18" si="3">K6-L6</f>
        <v>20125</v>
      </c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  <c r="XEO6" s="5"/>
      <c r="XEP6" s="5"/>
      <c r="XEQ6" s="5"/>
      <c r="XER6" s="5"/>
      <c r="XES6" s="5"/>
      <c r="XET6" s="5"/>
      <c r="XEU6" s="5"/>
      <c r="XEV6" s="5"/>
      <c r="XEW6" s="5"/>
      <c r="XEX6" s="5"/>
      <c r="XEY6" s="5"/>
      <c r="XEZ6" s="5"/>
      <c r="XFA6" s="5"/>
      <c r="XFB6" s="5"/>
      <c r="XFC6" s="5"/>
      <c r="XFD6" s="5"/>
    </row>
    <row r="7" s="2" customFormat="1" ht="25" customHeight="1" spans="1:16384">
      <c r="A7" s="10" t="s">
        <v>905</v>
      </c>
      <c r="B7" s="11">
        <v>34</v>
      </c>
      <c r="C7" s="12">
        <f t="shared" si="1"/>
        <v>0.176470588235294</v>
      </c>
      <c r="D7" s="13">
        <v>6</v>
      </c>
      <c r="E7" s="13">
        <f>36+22.5</f>
        <v>58.5</v>
      </c>
      <c r="F7" s="12" t="s">
        <v>903</v>
      </c>
      <c r="G7" s="14">
        <v>7121</v>
      </c>
      <c r="H7" s="14">
        <v>7227</v>
      </c>
      <c r="I7" s="14">
        <v>7227</v>
      </c>
      <c r="J7" s="14">
        <v>76</v>
      </c>
      <c r="K7" s="14">
        <f t="shared" si="0"/>
        <v>7151</v>
      </c>
      <c r="L7" s="29"/>
      <c r="M7" s="29"/>
      <c r="N7" s="14">
        <f t="shared" si="3"/>
        <v>7151</v>
      </c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  <c r="XEO7" s="5"/>
      <c r="XEP7" s="5"/>
      <c r="XEQ7" s="5"/>
      <c r="XER7" s="5"/>
      <c r="XES7" s="5"/>
      <c r="XET7" s="5"/>
      <c r="XEU7" s="5"/>
      <c r="XEV7" s="5"/>
      <c r="XEW7" s="5"/>
      <c r="XEX7" s="5"/>
      <c r="XEY7" s="5"/>
      <c r="XEZ7" s="5"/>
      <c r="XFA7" s="5"/>
      <c r="XFB7" s="5"/>
      <c r="XFC7" s="5"/>
      <c r="XFD7" s="5"/>
    </row>
    <row r="8" s="2" customFormat="1" ht="25" customHeight="1" spans="1:16384">
      <c r="A8" s="10" t="s">
        <v>906</v>
      </c>
      <c r="B8" s="11">
        <v>42</v>
      </c>
      <c r="C8" s="12">
        <f t="shared" si="1"/>
        <v>0.142857142857143</v>
      </c>
      <c r="D8" s="13">
        <v>6</v>
      </c>
      <c r="E8" s="13">
        <f>168+69</f>
        <v>237</v>
      </c>
      <c r="F8" s="12" t="s">
        <v>903</v>
      </c>
      <c r="G8" s="14">
        <v>16810</v>
      </c>
      <c r="H8" s="14">
        <v>13556</v>
      </c>
      <c r="I8" s="14">
        <v>13556</v>
      </c>
      <c r="J8" s="14">
        <v>582</v>
      </c>
      <c r="K8" s="14">
        <f t="shared" si="0"/>
        <v>12974</v>
      </c>
      <c r="L8" s="29"/>
      <c r="M8" s="29"/>
      <c r="N8" s="14">
        <f t="shared" si="3"/>
        <v>12974</v>
      </c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  <c r="XEO8" s="5"/>
      <c r="XEP8" s="5"/>
      <c r="XEQ8" s="5"/>
      <c r="XER8" s="5"/>
      <c r="XES8" s="5"/>
      <c r="XET8" s="5"/>
      <c r="XEU8" s="5"/>
      <c r="XEV8" s="5"/>
      <c r="XEW8" s="5"/>
      <c r="XEX8" s="5"/>
      <c r="XEY8" s="5"/>
      <c r="XEZ8" s="5"/>
      <c r="XFA8" s="5"/>
      <c r="XFB8" s="5"/>
      <c r="XFC8" s="5"/>
      <c r="XFD8" s="5"/>
    </row>
    <row r="9" s="2" customFormat="1" ht="25" customHeight="1" spans="1:16384">
      <c r="A9" s="10" t="s">
        <v>907</v>
      </c>
      <c r="B9" s="11">
        <v>73</v>
      </c>
      <c r="C9" s="12">
        <f t="shared" si="1"/>
        <v>0.136986301369863</v>
      </c>
      <c r="D9" s="13">
        <v>10</v>
      </c>
      <c r="E9" s="13">
        <f>114+24.5</f>
        <v>138.5</v>
      </c>
      <c r="F9" s="12" t="s">
        <v>903</v>
      </c>
      <c r="G9" s="14">
        <v>59802</v>
      </c>
      <c r="H9" s="14">
        <v>59223</v>
      </c>
      <c r="I9" s="14">
        <v>59223</v>
      </c>
      <c r="J9" s="14">
        <v>465</v>
      </c>
      <c r="K9" s="14">
        <f t="shared" si="0"/>
        <v>58758</v>
      </c>
      <c r="L9" s="29"/>
      <c r="M9" s="29"/>
      <c r="N9" s="14">
        <f t="shared" si="3"/>
        <v>58758</v>
      </c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  <c r="XEO9" s="5"/>
      <c r="XEP9" s="5"/>
      <c r="XEQ9" s="5"/>
      <c r="XER9" s="5"/>
      <c r="XES9" s="5"/>
      <c r="XET9" s="5"/>
      <c r="XEU9" s="5"/>
      <c r="XEV9" s="5"/>
      <c r="XEW9" s="5"/>
      <c r="XEX9" s="5"/>
      <c r="XEY9" s="5"/>
      <c r="XEZ9" s="5"/>
      <c r="XFA9" s="5"/>
      <c r="XFB9" s="5"/>
      <c r="XFC9" s="5"/>
      <c r="XFD9" s="5"/>
    </row>
    <row r="10" s="2" customFormat="1" ht="25" customHeight="1" spans="1:16384">
      <c r="A10" s="15" t="s">
        <v>908</v>
      </c>
      <c r="B10" s="11">
        <v>8</v>
      </c>
      <c r="C10" s="12">
        <f t="shared" si="1"/>
        <v>0.25</v>
      </c>
      <c r="D10" s="16">
        <v>2</v>
      </c>
      <c r="E10" s="13">
        <f>2+10</f>
        <v>12</v>
      </c>
      <c r="F10" s="12" t="s">
        <v>903</v>
      </c>
      <c r="G10" s="14">
        <v>3335</v>
      </c>
      <c r="H10" s="14">
        <v>3386</v>
      </c>
      <c r="I10" s="14">
        <v>3386</v>
      </c>
      <c r="J10" s="14">
        <v>3</v>
      </c>
      <c r="K10" s="14">
        <f t="shared" si="0"/>
        <v>3383</v>
      </c>
      <c r="L10" s="29"/>
      <c r="M10" s="29"/>
      <c r="N10" s="14">
        <f t="shared" si="3"/>
        <v>3383</v>
      </c>
      <c r="XDQ10" s="5"/>
      <c r="XDR10" s="5"/>
      <c r="XDS10" s="5"/>
      <c r="XDT10" s="5"/>
      <c r="XDU10" s="5"/>
      <c r="XDV10" s="5"/>
      <c r="XDW10" s="5"/>
      <c r="XDX10" s="5"/>
      <c r="XDY10" s="5"/>
      <c r="XDZ10" s="5"/>
      <c r="XEA10" s="5"/>
      <c r="XEB10" s="5"/>
      <c r="XEC10" s="5"/>
      <c r="XED10" s="5"/>
      <c r="XEE10" s="5"/>
      <c r="XEF10" s="5"/>
      <c r="XEG10" s="5"/>
      <c r="XEH10" s="5"/>
      <c r="XEI10" s="5"/>
      <c r="XEJ10" s="5"/>
      <c r="XEK10" s="5"/>
      <c r="XEL10" s="5"/>
      <c r="XEM10" s="5"/>
      <c r="XEN10" s="5"/>
      <c r="XEO10" s="5"/>
      <c r="XEP10" s="5"/>
      <c r="XEQ10" s="5"/>
      <c r="XER10" s="5"/>
      <c r="XES10" s="5"/>
      <c r="XET10" s="5"/>
      <c r="XEU10" s="5"/>
      <c r="XEV10" s="5"/>
      <c r="XEW10" s="5"/>
      <c r="XEX10" s="5"/>
      <c r="XEY10" s="5"/>
      <c r="XEZ10" s="5"/>
      <c r="XFA10" s="5"/>
      <c r="XFB10" s="5"/>
      <c r="XFC10" s="5"/>
      <c r="XFD10" s="5"/>
    </row>
    <row r="11" s="2" customFormat="1" ht="25" customHeight="1" spans="1:16384">
      <c r="A11" s="15" t="s">
        <v>909</v>
      </c>
      <c r="B11" s="11">
        <v>80</v>
      </c>
      <c r="C11" s="12">
        <f t="shared" si="1"/>
        <v>0.125</v>
      </c>
      <c r="D11" s="13">
        <v>10</v>
      </c>
      <c r="E11" s="13">
        <f>185+53.5</f>
        <v>238.5</v>
      </c>
      <c r="F11" s="12" t="s">
        <v>903</v>
      </c>
      <c r="G11" s="14">
        <v>77043</v>
      </c>
      <c r="H11" s="14">
        <v>76520</v>
      </c>
      <c r="I11" s="14">
        <v>76520</v>
      </c>
      <c r="J11" s="14">
        <v>383</v>
      </c>
      <c r="K11" s="14">
        <f t="shared" si="0"/>
        <v>76137</v>
      </c>
      <c r="L11" s="29"/>
      <c r="M11" s="29"/>
      <c r="N11" s="14">
        <f t="shared" si="3"/>
        <v>76137</v>
      </c>
      <c r="XDQ11" s="5"/>
      <c r="XDR11" s="5"/>
      <c r="XDS11" s="5"/>
      <c r="XDT11" s="5"/>
      <c r="XDU11" s="5"/>
      <c r="XDV11" s="5"/>
      <c r="XDW11" s="5"/>
      <c r="XDX11" s="5"/>
      <c r="XDY11" s="5"/>
      <c r="XDZ11" s="5"/>
      <c r="XEA11" s="5"/>
      <c r="XEB11" s="5"/>
      <c r="XEC11" s="5"/>
      <c r="XED11" s="5"/>
      <c r="XEE11" s="5"/>
      <c r="XEF11" s="5"/>
      <c r="XEG11" s="5"/>
      <c r="XEH11" s="5"/>
      <c r="XEI11" s="5"/>
      <c r="XEJ11" s="5"/>
      <c r="XEK11" s="5"/>
      <c r="XEL11" s="5"/>
      <c r="XEM11" s="5"/>
      <c r="XEN11" s="5"/>
      <c r="XEO11" s="5"/>
      <c r="XEP11" s="5"/>
      <c r="XEQ11" s="5"/>
      <c r="XER11" s="5"/>
      <c r="XES11" s="5"/>
      <c r="XET11" s="5"/>
      <c r="XEU11" s="5"/>
      <c r="XEV11" s="5"/>
      <c r="XEW11" s="5"/>
      <c r="XEX11" s="5"/>
      <c r="XEY11" s="5"/>
      <c r="XEZ11" s="5"/>
      <c r="XFA11" s="5"/>
      <c r="XFB11" s="5"/>
      <c r="XFC11" s="5"/>
      <c r="XFD11" s="5"/>
    </row>
    <row r="12" s="2" customFormat="1" ht="25" customHeight="1" spans="1:16384">
      <c r="A12" s="15" t="s">
        <v>910</v>
      </c>
      <c r="B12" s="17">
        <v>46</v>
      </c>
      <c r="C12" s="12">
        <f t="shared" si="1"/>
        <v>0.108695652173913</v>
      </c>
      <c r="D12" s="13">
        <v>5</v>
      </c>
      <c r="E12" s="13">
        <f>113+47.5</f>
        <v>160.5</v>
      </c>
      <c r="F12" s="12" t="s">
        <v>903</v>
      </c>
      <c r="G12" s="14">
        <v>10191</v>
      </c>
      <c r="H12" s="14">
        <v>10770</v>
      </c>
      <c r="I12" s="14">
        <v>10770</v>
      </c>
      <c r="J12" s="14">
        <v>510</v>
      </c>
      <c r="K12" s="14">
        <f t="shared" si="0"/>
        <v>10260</v>
      </c>
      <c r="L12" s="29"/>
      <c r="M12" s="29"/>
      <c r="N12" s="14">
        <f t="shared" si="3"/>
        <v>10260</v>
      </c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  <c r="XEO12" s="5"/>
      <c r="XEP12" s="5"/>
      <c r="XEQ12" s="5"/>
      <c r="XER12" s="5"/>
      <c r="XES12" s="5"/>
      <c r="XET12" s="5"/>
      <c r="XEU12" s="5"/>
      <c r="XEV12" s="5"/>
      <c r="XEW12" s="5"/>
      <c r="XEX12" s="5"/>
      <c r="XEY12" s="5"/>
      <c r="XEZ12" s="5"/>
      <c r="XFA12" s="5"/>
      <c r="XFB12" s="5"/>
      <c r="XFC12" s="5"/>
      <c r="XFD12" s="5"/>
    </row>
    <row r="13" s="2" customFormat="1" ht="25" customHeight="1" spans="1:16384">
      <c r="A13" s="15" t="s">
        <v>911</v>
      </c>
      <c r="B13" s="11">
        <v>2</v>
      </c>
      <c r="C13" s="12">
        <f t="shared" si="1"/>
        <v>1</v>
      </c>
      <c r="D13" s="18">
        <v>2</v>
      </c>
      <c r="E13" s="13">
        <f>E14+E16</f>
        <v>106</v>
      </c>
      <c r="F13" s="12" t="s">
        <v>903</v>
      </c>
      <c r="G13" s="14">
        <v>506</v>
      </c>
      <c r="H13" s="14">
        <v>584</v>
      </c>
      <c r="I13" s="14">
        <v>584</v>
      </c>
      <c r="J13" s="14">
        <v>33</v>
      </c>
      <c r="K13" s="14">
        <v>551</v>
      </c>
      <c r="L13" s="29"/>
      <c r="M13" s="29"/>
      <c r="N13" s="14">
        <f t="shared" si="3"/>
        <v>551</v>
      </c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  <c r="XEO13" s="5"/>
      <c r="XEP13" s="5"/>
      <c r="XEQ13" s="5"/>
      <c r="XER13" s="5"/>
      <c r="XES13" s="5"/>
      <c r="XET13" s="5"/>
      <c r="XEU13" s="5"/>
      <c r="XEV13" s="5"/>
      <c r="XEW13" s="5"/>
      <c r="XEX13" s="5"/>
      <c r="XEY13" s="5"/>
      <c r="XEZ13" s="5"/>
      <c r="XFA13" s="5"/>
      <c r="XFB13" s="5"/>
      <c r="XFC13" s="5"/>
      <c r="XFD13" s="5"/>
    </row>
    <row r="14" s="2" customFormat="1" ht="25" customHeight="1" spans="1:16384">
      <c r="A14" s="15" t="s">
        <v>912</v>
      </c>
      <c r="B14" s="11">
        <v>1</v>
      </c>
      <c r="C14" s="12">
        <f t="shared" si="1"/>
        <v>1</v>
      </c>
      <c r="D14" s="18">
        <v>1</v>
      </c>
      <c r="E14" s="13">
        <f>21+13</f>
        <v>34</v>
      </c>
      <c r="F14" s="12" t="s">
        <v>903</v>
      </c>
      <c r="G14" s="14">
        <v>518</v>
      </c>
      <c r="H14" s="14">
        <v>584</v>
      </c>
      <c r="I14" s="14">
        <v>584</v>
      </c>
      <c r="J14" s="14">
        <v>7</v>
      </c>
      <c r="K14" s="14">
        <f>I14-J14</f>
        <v>577</v>
      </c>
      <c r="L14" s="29"/>
      <c r="M14" s="29"/>
      <c r="N14" s="14">
        <f t="shared" si="3"/>
        <v>577</v>
      </c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  <c r="XEO14" s="5"/>
      <c r="XEP14" s="5"/>
      <c r="XEQ14" s="5"/>
      <c r="XER14" s="5"/>
      <c r="XES14" s="5"/>
      <c r="XET14" s="5"/>
      <c r="XEU14" s="5"/>
      <c r="XEV14" s="5"/>
      <c r="XEW14" s="5"/>
      <c r="XEX14" s="5"/>
      <c r="XEY14" s="5"/>
      <c r="XEZ14" s="5"/>
      <c r="XFA14" s="5"/>
      <c r="XFB14" s="5"/>
      <c r="XFC14" s="5"/>
      <c r="XFD14" s="5"/>
    </row>
    <row r="15" s="2" customFormat="1" ht="25" customHeight="1" spans="1:16384">
      <c r="A15" s="15" t="s">
        <v>913</v>
      </c>
      <c r="B15" s="11"/>
      <c r="C15" s="12"/>
      <c r="D15" s="18"/>
      <c r="E15" s="13"/>
      <c r="F15" s="12" t="s">
        <v>903</v>
      </c>
      <c r="G15" s="14"/>
      <c r="H15" s="14"/>
      <c r="I15" s="14"/>
      <c r="J15" s="14"/>
      <c r="K15" s="14"/>
      <c r="L15" s="29"/>
      <c r="M15" s="29"/>
      <c r="N15" s="14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  <c r="XFD15" s="5"/>
    </row>
    <row r="16" s="2" customFormat="1" ht="25" customHeight="1" spans="1:16384">
      <c r="A16" s="15" t="s">
        <v>914</v>
      </c>
      <c r="B16" s="11">
        <v>1</v>
      </c>
      <c r="C16" s="12">
        <f t="shared" si="1"/>
        <v>1</v>
      </c>
      <c r="D16" s="18">
        <v>1</v>
      </c>
      <c r="E16" s="13">
        <f>32+40</f>
        <v>72</v>
      </c>
      <c r="F16" s="12" t="s">
        <v>903</v>
      </c>
      <c r="G16" s="14">
        <v>506</v>
      </c>
      <c r="H16" s="14">
        <v>584</v>
      </c>
      <c r="I16" s="14">
        <v>584</v>
      </c>
      <c r="J16" s="14">
        <v>33</v>
      </c>
      <c r="K16" s="14">
        <f>I16-J16</f>
        <v>551</v>
      </c>
      <c r="L16" s="29"/>
      <c r="M16" s="29"/>
      <c r="N16" s="14">
        <f t="shared" si="3"/>
        <v>551</v>
      </c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  <c r="XEO16" s="5"/>
      <c r="XEP16" s="5"/>
      <c r="XEQ16" s="5"/>
      <c r="XER16" s="5"/>
      <c r="XES16" s="5"/>
      <c r="XET16" s="5"/>
      <c r="XEU16" s="5"/>
      <c r="XEV16" s="5"/>
      <c r="XEW16" s="5"/>
      <c r="XEX16" s="5"/>
      <c r="XEY16" s="5"/>
      <c r="XEZ16" s="5"/>
      <c r="XFA16" s="5"/>
      <c r="XFB16" s="5"/>
      <c r="XFC16" s="5"/>
      <c r="XFD16" s="5"/>
    </row>
    <row r="17" s="2" customFormat="1" ht="25" customHeight="1" spans="1:16384">
      <c r="A17" s="15" t="s">
        <v>915</v>
      </c>
      <c r="B17" s="11"/>
      <c r="C17" s="12"/>
      <c r="D17" s="18"/>
      <c r="E17" s="13"/>
      <c r="F17" s="12" t="s">
        <v>903</v>
      </c>
      <c r="G17" s="14"/>
      <c r="H17" s="14"/>
      <c r="I17" s="14"/>
      <c r="J17" s="14"/>
      <c r="K17" s="14"/>
      <c r="L17" s="29"/>
      <c r="M17" s="29"/>
      <c r="N17" s="14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  <c r="XEO17" s="5"/>
      <c r="XEP17" s="5"/>
      <c r="XEQ17" s="5"/>
      <c r="XER17" s="5"/>
      <c r="XES17" s="5"/>
      <c r="XET17" s="5"/>
      <c r="XEU17" s="5"/>
      <c r="XEV17" s="5"/>
      <c r="XEW17" s="5"/>
      <c r="XEX17" s="5"/>
      <c r="XEY17" s="5"/>
      <c r="XEZ17" s="5"/>
      <c r="XFA17" s="5"/>
      <c r="XFB17" s="5"/>
      <c r="XFC17" s="5"/>
      <c r="XFD17" s="5"/>
    </row>
    <row r="18" s="3" customFormat="1" ht="25" customHeight="1" spans="1:16384">
      <c r="A18" s="19" t="s">
        <v>38</v>
      </c>
      <c r="B18" s="20">
        <v>81</v>
      </c>
      <c r="C18" s="21">
        <f t="shared" si="1"/>
        <v>0.123456790123457</v>
      </c>
      <c r="D18" s="22">
        <v>10</v>
      </c>
      <c r="E18" s="23">
        <f>E5+E6+E9+E10+E11+E12+E13</f>
        <v>1002.5</v>
      </c>
      <c r="F18" s="21"/>
      <c r="G18" s="24">
        <f>G5+G6+G9+G10+G11+G12+G13+G17</f>
        <v>181196</v>
      </c>
      <c r="H18" s="24">
        <f>H5+H6+H9+H10+H11+H12+H13+H17</f>
        <v>177804</v>
      </c>
      <c r="I18" s="24">
        <f>I5+I6+I9+I10+I11+I12+I13+I17</f>
        <v>177804</v>
      </c>
      <c r="J18" s="24">
        <f>J5+J6+J9+J10+J11+J12+J13+J17</f>
        <v>2230</v>
      </c>
      <c r="K18" s="24">
        <f>K5+K6+K9+K10+K11+K12+K13+K17</f>
        <v>175574</v>
      </c>
      <c r="L18" s="30"/>
      <c r="M18" s="30"/>
      <c r="N18" s="24">
        <f t="shared" si="3"/>
        <v>175574</v>
      </c>
      <c r="XDQ18" s="31"/>
      <c r="XDR18" s="31"/>
      <c r="XDS18" s="31"/>
      <c r="XDT18" s="31"/>
      <c r="XDU18" s="31"/>
      <c r="XDV18" s="31"/>
      <c r="XDW18" s="31"/>
      <c r="XDX18" s="31"/>
      <c r="XDY18" s="31"/>
      <c r="XDZ18" s="31"/>
      <c r="XEA18" s="31"/>
      <c r="XEB18" s="31"/>
      <c r="XEC18" s="31"/>
      <c r="XED18" s="31"/>
      <c r="XEE18" s="31"/>
      <c r="XEF18" s="31"/>
      <c r="XEG18" s="31"/>
      <c r="XEH18" s="31"/>
      <c r="XEI18" s="31"/>
      <c r="XEJ18" s="31"/>
      <c r="XEK18" s="31"/>
      <c r="XEL18" s="31"/>
      <c r="XEM18" s="31"/>
      <c r="XEN18" s="31"/>
      <c r="XEO18" s="31"/>
      <c r="XEP18" s="31"/>
      <c r="XEQ18" s="31"/>
      <c r="XER18" s="31"/>
      <c r="XES18" s="31"/>
      <c r="XET18" s="31"/>
      <c r="XEU18" s="31"/>
      <c r="XEV18" s="31"/>
      <c r="XEW18" s="31"/>
      <c r="XEX18" s="31"/>
      <c r="XEY18" s="31"/>
      <c r="XEZ18" s="31"/>
      <c r="XFA18" s="31"/>
      <c r="XFB18" s="31"/>
      <c r="XFC18" s="31"/>
      <c r="XFD18" s="31"/>
    </row>
    <row r="19" s="2" customFormat="1" spans="1:16384">
      <c r="A19" s="25" t="s">
        <v>916</v>
      </c>
      <c r="C19" s="26"/>
      <c r="F19" s="4"/>
      <c r="M19" s="4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  <c r="XFA19" s="5"/>
      <c r="XFB19" s="5"/>
      <c r="XFC19" s="5"/>
      <c r="XFD19" s="5"/>
    </row>
    <row r="20" s="2" customFormat="1" ht="30" customHeight="1" spans="1:16384">
      <c r="A20" s="27" t="s">
        <v>917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  <c r="XFA20" s="5"/>
      <c r="XFB20" s="5"/>
      <c r="XFC20" s="5"/>
      <c r="XFD20" s="5"/>
    </row>
    <row r="21" s="2" customFormat="1" ht="18" customHeight="1" spans="1:16384">
      <c r="A21" s="27" t="s">
        <v>918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  <c r="XEO21" s="5"/>
      <c r="XEP21" s="5"/>
      <c r="XEQ21" s="5"/>
      <c r="XER21" s="5"/>
      <c r="XES21" s="5"/>
      <c r="XET21" s="5"/>
      <c r="XEU21" s="5"/>
      <c r="XEV21" s="5"/>
      <c r="XEW21" s="5"/>
      <c r="XEX21" s="5"/>
      <c r="XEY21" s="5"/>
      <c r="XEZ21" s="5"/>
      <c r="XFA21" s="5"/>
      <c r="XFB21" s="5"/>
      <c r="XFC21" s="5"/>
      <c r="XFD21" s="5"/>
    </row>
    <row r="22" s="2" customFormat="1" ht="18" customHeight="1" spans="1:16384">
      <c r="A22" s="25" t="s">
        <v>919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</sheetData>
  <mergeCells count="13">
    <mergeCell ref="A1:N1"/>
    <mergeCell ref="A2:N2"/>
    <mergeCell ref="G3:K3"/>
    <mergeCell ref="L3:N3"/>
    <mergeCell ref="A20:N20"/>
    <mergeCell ref="A21:N21"/>
    <mergeCell ref="A22:N22"/>
    <mergeCell ref="A3:A4"/>
    <mergeCell ref="B3:B4"/>
    <mergeCell ref="C3:C4"/>
    <mergeCell ref="D3:D4"/>
    <mergeCell ref="E3:E4"/>
    <mergeCell ref="F3:F4"/>
  </mergeCells>
  <pageMargins left="0.393055555555556" right="0.393055555555556" top="0.708333333333333" bottom="0.236111111111111" header="0.196527777777778" footer="0.196527777777778"/>
  <pageSetup paperSize="9" scale="89" fitToHeight="0" orientation="landscape"/>
  <headerFooter/>
  <ignoredErrors>
    <ignoredError sqref="K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资料清单</vt:lpstr>
      <vt:lpstr>2022年第4季度废弃电器电子产品收购明细表</vt:lpstr>
      <vt:lpstr>附表1-2023年2季度原材料供货明细 (2)</vt:lpstr>
      <vt:lpstr>附表2-1-2022年4季度电视机关键拆解产物物料平衡表</vt:lpstr>
      <vt:lpstr>附表2-2-2022年第4季度台式电脑关键拆产物物料平衡明细表</vt:lpstr>
      <vt:lpstr>附表2-3-2022年4季度电冰箱关键拆解产物物料平衡表</vt:lpstr>
      <vt:lpstr>附表2-4-2022年4季度洗衣机关键拆解产物物料平衡表</vt:lpstr>
      <vt:lpstr>附表3-2022年第4季度彩色电视机CRT屏锥比重明细表</vt:lpstr>
      <vt:lpstr>附表4-2022年第4季度废弃电器电子产品拆解情况汇总表</vt:lpstr>
      <vt:lpstr>附表5-2023年2季度拆解产物产生、处理量明细表-</vt:lpstr>
      <vt:lpstr>汨罗万容2024年4季度拆解产物产生、处理量明细表</vt:lpstr>
      <vt:lpstr>附表5-2024年4季度拆解产物产生、处理量明细表 (2)</vt:lpstr>
      <vt:lpstr>附表5-2023年2季度拆解产物产生、处理量明细表（1）</vt:lpstr>
      <vt:lpstr>附表5-2022年4季度拆解产物产生、处理量明细表</vt:lpstr>
      <vt:lpstr>附表5-2023年2季度拆解产物产生、处理量明细表 (2)</vt:lpstr>
      <vt:lpstr>Sheet1</vt:lpstr>
      <vt:lpstr>附表6-2022年第4季度废弃电器电子产品拆解处理类别和数量审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孙一一</cp:lastModifiedBy>
  <cp:revision>1</cp:revision>
  <dcterms:created xsi:type="dcterms:W3CDTF">2015-10-10T14:08:00Z</dcterms:created>
  <cp:lastPrinted>2020-04-19T10:11:00Z</cp:lastPrinted>
  <dcterms:modified xsi:type="dcterms:W3CDTF">2025-02-17T11:06:15Z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3C1F78A592C64EA0B3FB39992DFB1C3F_13</vt:lpwstr>
  </property>
</Properties>
</file>