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15" windowHeight="8235" tabRatio="799" firstSheet="1" activeTab="1"/>
  </bookViews>
  <sheets>
    <sheet name="2022年第四季度废弃电器电子产品回收处理情况（基金） (2)" sheetId="2" state="hidden" r:id="rId1"/>
    <sheet name="附表2-拆解产物产生、处理明细表" sheetId="4" r:id="rId2"/>
    <sheet name="报告数据（累加）" sheetId="10" state="hidden" r:id="rId3"/>
    <sheet name="Sheet3" sheetId="3" state="hidden" r:id="rId4"/>
  </sheets>
  <definedNames>
    <definedName name="_xlnm._FilterDatabase" localSheetId="1" hidden="1">'附表2-拆解产物产生、处理明细表'!$A$4:$K$74</definedName>
    <definedName name="_xlnm.Print_Area" localSheetId="1">'附表2-拆解产物产生、处理明细表'!$A$1:$J$75</definedName>
    <definedName name="_xlnm.Print_Titles" localSheetId="1">'附表2-拆解产物产生、处理明细表'!$2:$4</definedName>
  </definedNames>
  <calcPr calcId="144525"/>
</workbook>
</file>

<file path=xl/sharedStrings.xml><?xml version="1.0" encoding="utf-8"?>
<sst xmlns="http://schemas.openxmlformats.org/spreadsheetml/2006/main" count="476" uniqueCount="238">
  <si>
    <t>2022年第四季度废弃电器电子产品回收处理情况（基金）</t>
  </si>
  <si>
    <t>品名</t>
  </si>
  <si>
    <t>上季库存（台）</t>
  </si>
  <si>
    <t>本季度回收量（台）</t>
  </si>
  <si>
    <t>本季度拆解量(台)</t>
  </si>
  <si>
    <t>现库存量（台）</t>
  </si>
  <si>
    <t>自查核减（台）</t>
  </si>
  <si>
    <t>自查后申报数量（台套）</t>
  </si>
  <si>
    <t>1.1废电视机-1</t>
  </si>
  <si>
    <t>1.2废电视机-2</t>
  </si>
  <si>
    <t xml:space="preserve"> 其中:1.2.1CRT电视机</t>
  </si>
  <si>
    <t xml:space="preserve"> 其中:1.2.2非CRT电视机</t>
  </si>
  <si>
    <t>2.废冰箱</t>
  </si>
  <si>
    <t>3.1废洗衣机-1</t>
  </si>
  <si>
    <t>3.2废洗衣机-2</t>
  </si>
  <si>
    <t>4.废空调（套）</t>
  </si>
  <si>
    <t>5.1废台式电脑</t>
  </si>
  <si>
    <t xml:space="preserve"> 其中:5.1.2CRT电脑显示器</t>
  </si>
  <si>
    <t xml:space="preserve"> 其中:5.1.3液晶电脑显示器</t>
  </si>
  <si>
    <t xml:space="preserve"> 其中:5.1.1台式电脑主机</t>
  </si>
  <si>
    <t>5.2其他废电脑</t>
  </si>
  <si>
    <t>合计（台）</t>
  </si>
  <si>
    <t>合计（套）</t>
  </si>
  <si>
    <t xml:space="preserve">  填报单位名称：株洲凯天环保科技有限公司</t>
  </si>
  <si>
    <t>附表2</t>
  </si>
  <si>
    <t>株洲凯天环保科技有限公司2022年第四季度拆解产物产生、处理明细表</t>
  </si>
  <si>
    <t>拆解产物名称</t>
  </si>
  <si>
    <t>编码</t>
  </si>
  <si>
    <t>上期结存（吨）</t>
  </si>
  <si>
    <t>本期产生量（吨）</t>
  </si>
  <si>
    <t>本期盘盈（吨）</t>
  </si>
  <si>
    <t>本期处理量（吨）</t>
  </si>
  <si>
    <t>本期盘亏（吨）</t>
  </si>
  <si>
    <t>本期处理量明细</t>
  </si>
  <si>
    <t>库存量（吨）</t>
  </si>
  <si>
    <t>重量（吨）</t>
  </si>
  <si>
    <t>处理单位</t>
  </si>
  <si>
    <t>铜及其合金</t>
  </si>
  <si>
    <t>B-01-01</t>
  </si>
  <si>
    <t>湖南同和新材料有限公司</t>
  </si>
  <si>
    <t>天津光华远大金属制品有限公司</t>
  </si>
  <si>
    <t>天津淏泽丰润业金属有限公司</t>
  </si>
  <si>
    <t>天津凯强金属制品有限公司</t>
  </si>
  <si>
    <t>天津永俊金属制品有限公司</t>
  </si>
  <si>
    <t>铝及其合金</t>
  </si>
  <si>
    <t>B-01-02</t>
  </si>
  <si>
    <t>锌及其合金</t>
  </si>
  <si>
    <t>B-01-03</t>
  </si>
  <si>
    <t>暂存</t>
  </si>
  <si>
    <t>铁及其合金</t>
  </si>
  <si>
    <t>B-02-01</t>
  </si>
  <si>
    <t>佛山市三水泰利来金属制品有限公司</t>
  </si>
  <si>
    <t>湖南长源再生资源有限公司</t>
  </si>
  <si>
    <t>汨罗市和盛废旧物资有限公司</t>
  </si>
  <si>
    <t>天津爱德森金属制品有限公司</t>
  </si>
  <si>
    <t>天津荣和金属制品有限公司</t>
  </si>
  <si>
    <t>其他塑料</t>
  </si>
  <si>
    <t>C-03-01</t>
  </si>
  <si>
    <t>汨罗市万联塑业有限公司</t>
  </si>
  <si>
    <t>青岛合家兴工贸有限公司</t>
  </si>
  <si>
    <t>其他塑料二次加工领料</t>
  </si>
  <si>
    <t>异丁烷制冷剂</t>
  </si>
  <si>
    <t>D-01-01</t>
  </si>
  <si>
    <t>天津澳宏环保材料有限公司</t>
  </si>
  <si>
    <t>润滑油</t>
  </si>
  <si>
    <t>D-01-03</t>
  </si>
  <si>
    <t>危险废物</t>
  </si>
  <si>
    <t>平衡环内盐水</t>
  </si>
  <si>
    <t>D-01-04</t>
  </si>
  <si>
    <t>株洲凯天环保科技有限公司</t>
  </si>
  <si>
    <t>CRT玻璃</t>
  </si>
  <si>
    <t>E-01-01</t>
  </si>
  <si>
    <t>河南硕盛再生资源有限公司</t>
  </si>
  <si>
    <t>CRT锥玻璃</t>
  </si>
  <si>
    <t>E-01-02</t>
  </si>
  <si>
    <t>湖南恒晟环保科技有限公司</t>
  </si>
  <si>
    <t>CRT屏玻璃</t>
  </si>
  <si>
    <t>E-01-03</t>
  </si>
  <si>
    <t>耒阳市鑫众复合材料有限公司</t>
  </si>
  <si>
    <t>液晶屏玻璃</t>
  </si>
  <si>
    <t>E-01-04</t>
  </si>
  <si>
    <t>管颈管（电子枪）玻璃</t>
  </si>
  <si>
    <t>E-01-06</t>
  </si>
  <si>
    <t>其他玻璃</t>
  </si>
  <si>
    <t>E-01-07</t>
  </si>
  <si>
    <t>临沂市钱多多再生资源有限公司</t>
  </si>
  <si>
    <t>阴极射线管</t>
  </si>
  <si>
    <t>F-01-01</t>
  </si>
  <si>
    <t>压缩机</t>
  </si>
  <si>
    <t>F-01-03</t>
  </si>
  <si>
    <t>湖南合心有色金属有限公司</t>
  </si>
  <si>
    <t>电动机</t>
  </si>
  <si>
    <t>F-01-04</t>
  </si>
  <si>
    <t>电容器</t>
  </si>
  <si>
    <t>F-01-05</t>
  </si>
  <si>
    <t>硬  盘</t>
  </si>
  <si>
    <t>F-01-06</t>
  </si>
  <si>
    <t>印刷电路板</t>
  </si>
  <si>
    <t>F-01-07</t>
  </si>
  <si>
    <t>湖北省华中再生资源有限公司</t>
  </si>
  <si>
    <t>永兴鹏琨环保有限公司</t>
  </si>
  <si>
    <t>电  池</t>
  </si>
  <si>
    <t>F-01-09</t>
  </si>
  <si>
    <t>扬声器</t>
  </si>
  <si>
    <t>F-01-10</t>
  </si>
  <si>
    <t>管颈管（电子枪）</t>
  </si>
  <si>
    <t>F-01-11</t>
  </si>
  <si>
    <t>电源</t>
  </si>
  <si>
    <t>F-01-12</t>
  </si>
  <si>
    <t>光驱</t>
  </si>
  <si>
    <t>F-01-13</t>
  </si>
  <si>
    <t>蒸发器</t>
  </si>
  <si>
    <t>F-01-15</t>
  </si>
  <si>
    <t>冷凝器</t>
  </si>
  <si>
    <t>F-01-16</t>
  </si>
  <si>
    <t>开关</t>
  </si>
  <si>
    <t>F-01-17</t>
  </si>
  <si>
    <t>调频器</t>
  </si>
  <si>
    <t>F-01-20</t>
  </si>
  <si>
    <t>变压器</t>
  </si>
  <si>
    <t>F-01-21</t>
  </si>
  <si>
    <t>液晶面板</t>
  </si>
  <si>
    <t>F-01-23</t>
  </si>
  <si>
    <t>背光源</t>
  </si>
  <si>
    <t>F-01-24</t>
  </si>
  <si>
    <t>含汞背光灯管</t>
  </si>
  <si>
    <t>F-01-25</t>
  </si>
  <si>
    <t>其他废弃零部件</t>
  </si>
  <si>
    <t>F-01-26</t>
  </si>
  <si>
    <t>云浮市郁南县顺港高分子有限公司</t>
  </si>
  <si>
    <t>荧光粉</t>
  </si>
  <si>
    <t>G-01-02</t>
  </si>
  <si>
    <t>电线电缆</t>
  </si>
  <si>
    <t>G-01-03</t>
  </si>
  <si>
    <t>保温层材料</t>
  </si>
  <si>
    <t>G-01-04</t>
  </si>
  <si>
    <t>株洲恒基资源再生有限公司</t>
  </si>
  <si>
    <t>橡  胶</t>
  </si>
  <si>
    <t>G-01-06</t>
  </si>
  <si>
    <t>其他杂料及废物</t>
  </si>
  <si>
    <t>G-01-07</t>
  </si>
  <si>
    <t>醴陵宏超建筑材料有限公司</t>
  </si>
  <si>
    <t>拆解产物合计</t>
  </si>
  <si>
    <t>关键拆解物</t>
  </si>
  <si>
    <t>审核时段产生量</t>
  </si>
  <si>
    <t>累计产生量（D）</t>
  </si>
  <si>
    <t>累计处理量（E）</t>
  </si>
  <si>
    <t>净余额（F=D-E）</t>
  </si>
  <si>
    <t>1年内累计产生量（B）</t>
  </si>
  <si>
    <t>是否在一年内处理完毕</t>
  </si>
  <si>
    <t>项目</t>
  </si>
  <si>
    <t>核定年处理能力</t>
  </si>
  <si>
    <t>本季拆解量</t>
  </si>
  <si>
    <t>本年累计拆解量</t>
  </si>
  <si>
    <t>占核定年</t>
  </si>
  <si>
    <t>复审抽查天数</t>
  </si>
  <si>
    <t>企业申报</t>
  </si>
  <si>
    <t>初审审定</t>
  </si>
  <si>
    <t>复审</t>
  </si>
  <si>
    <t>是</t>
  </si>
  <si>
    <t>（台/套）</t>
  </si>
  <si>
    <t>处理能力比例</t>
  </si>
  <si>
    <t>数量</t>
  </si>
  <si>
    <t>不规范</t>
  </si>
  <si>
    <t>规范差</t>
  </si>
  <si>
    <t>核减</t>
  </si>
  <si>
    <t>审定</t>
  </si>
  <si>
    <t>CRT彩色锥玻璃</t>
  </si>
  <si>
    <t>电视机</t>
  </si>
  <si>
    <t>异率</t>
  </si>
  <si>
    <t>CRT彩色屏玻璃</t>
  </si>
  <si>
    <t>洗衣机</t>
  </si>
  <si>
    <t>电冰箱</t>
  </si>
  <si>
    <t>微型计算机</t>
  </si>
  <si>
    <t>空气调节器</t>
  </si>
  <si>
    <t>合  计</t>
  </si>
  <si>
    <t>4.废空调</t>
  </si>
  <si>
    <t>液晶光源</t>
  </si>
  <si>
    <t>电脑主机电源</t>
  </si>
  <si>
    <t>合计</t>
  </si>
  <si>
    <t>（空调)冷凝器</t>
  </si>
  <si>
    <t>（空调)蒸发器</t>
  </si>
  <si>
    <t>第三季度</t>
  </si>
  <si>
    <t>审核时段产生量/吨</t>
  </si>
  <si>
    <t>累计产生量D/吨</t>
  </si>
  <si>
    <t>累计处理量E/吨</t>
  </si>
  <si>
    <t>库存量F=D-E/吨</t>
  </si>
  <si>
    <t>1年内累计产生量B/吨</t>
  </si>
  <si>
    <t>合计（台/套）</t>
  </si>
  <si>
    <t>第二季度</t>
  </si>
  <si>
    <t>日期</t>
  </si>
  <si>
    <t>类别</t>
  </si>
  <si>
    <t>拆解数量</t>
  </si>
  <si>
    <t>自查后申报数量</t>
  </si>
  <si>
    <t>初审核减</t>
  </si>
  <si>
    <t>规范差率扣减</t>
  </si>
  <si>
    <t>破损数</t>
  </si>
  <si>
    <t>破损率</t>
  </si>
  <si>
    <t>拆解</t>
  </si>
  <si>
    <t>废CRT电脑显示器</t>
  </si>
  <si>
    <t>（初审已审）</t>
  </si>
  <si>
    <t>（初审未审）</t>
  </si>
  <si>
    <t>废电视机-1</t>
  </si>
  <si>
    <t>废电视机-2（CRT）</t>
  </si>
  <si>
    <t>第一季度</t>
  </si>
  <si>
    <t>合    计</t>
  </si>
  <si>
    <t>序号</t>
  </si>
  <si>
    <t>回收企业/
个人名称</t>
  </si>
  <si>
    <t>求和项:台</t>
  </si>
  <si>
    <t>求和项:吨</t>
  </si>
  <si>
    <t>文一虎</t>
  </si>
  <si>
    <t>文珍英</t>
  </si>
  <si>
    <t>李云春</t>
  </si>
  <si>
    <t>冯光云</t>
  </si>
  <si>
    <t>阳桂文</t>
  </si>
  <si>
    <t>成慧</t>
  </si>
  <si>
    <t>张小华</t>
  </si>
  <si>
    <t>李鹏旺</t>
  </si>
  <si>
    <t>王恩远</t>
  </si>
  <si>
    <t>黄玲玲</t>
  </si>
  <si>
    <t>许德胜</t>
  </si>
  <si>
    <t>赵爱花</t>
  </si>
  <si>
    <t>梁发区</t>
  </si>
  <si>
    <t>贺利</t>
  </si>
  <si>
    <t>彭健</t>
  </si>
  <si>
    <t>陈雪聪</t>
  </si>
  <si>
    <t>李海兵</t>
  </si>
  <si>
    <t>夏孝杰</t>
  </si>
  <si>
    <t>王新清</t>
  </si>
  <si>
    <t>刘新雨</t>
  </si>
  <si>
    <t>李银花</t>
  </si>
  <si>
    <t>向勇</t>
  </si>
  <si>
    <t>谢光平</t>
  </si>
  <si>
    <t>黄儒军</t>
  </si>
  <si>
    <t>钟秀珍</t>
  </si>
  <si>
    <t>胡莉莉</t>
  </si>
  <si>
    <t>张业权</t>
  </si>
  <si>
    <t>李程</t>
  </si>
</sst>
</file>

<file path=xl/styles.xml><?xml version="1.0" encoding="utf-8"?>
<styleSheet xmlns="http://schemas.openxmlformats.org/spreadsheetml/2006/main">
  <numFmts count="7">
    <numFmt numFmtId="176" formatCode="_-* #,##0_-;\-* #,##0_-;_-* &quot;-&quot;_-;_-@_-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00_);[Red]\(0.0000\)"/>
    <numFmt numFmtId="43" formatCode="_ * #,##0.00_ ;_ * \-#,##0.00_ ;_ * &quot;-&quot;??_ ;_ @_ "/>
    <numFmt numFmtId="178" formatCode="0.0000_ "/>
    <numFmt numFmtId="41" formatCode="_ * #,##0_ ;_ * \-#,##0_ ;_ * &quot;-&quot;_ ;_ @_ "/>
  </numFmts>
  <fonts count="40">
    <font>
      <sz val="12"/>
      <name val="宋体"/>
      <charset val="134"/>
    </font>
    <font>
      <sz val="10.5"/>
      <name val="黑体"/>
      <charset val="134"/>
    </font>
    <font>
      <sz val="10.5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0.5"/>
      <color rgb="FF000000"/>
      <name val="宋体"/>
      <charset val="134"/>
    </font>
    <font>
      <b/>
      <sz val="10.5"/>
      <name val="宋体"/>
      <charset val="134"/>
    </font>
    <font>
      <b/>
      <sz val="10.5"/>
      <color rgb="FF000000"/>
      <name val="宋体"/>
      <charset val="134"/>
    </font>
    <font>
      <sz val="11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indexed="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sz val="10"/>
      <name val="MS Sans Serif"/>
      <charset val="134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medium">
        <color auto="true"/>
      </left>
      <right style="medium">
        <color auto="true"/>
      </right>
      <top/>
      <bottom style="medium">
        <color auto="true"/>
      </bottom>
      <diagonal/>
    </border>
    <border>
      <left/>
      <right style="medium">
        <color auto="true"/>
      </right>
      <top/>
      <bottom style="medium">
        <color auto="true"/>
      </bottom>
      <diagonal/>
    </border>
    <border>
      <left style="medium">
        <color auto="true"/>
      </left>
      <right style="medium">
        <color auto="true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auto="true"/>
      </bottom>
      <diagonal/>
    </border>
    <border>
      <left/>
      <right style="medium">
        <color rgb="FF000000"/>
      </right>
      <top/>
      <bottom style="medium">
        <color auto="true"/>
      </bottom>
      <diagonal/>
    </border>
    <border>
      <left style="medium">
        <color auto="true"/>
      </left>
      <right style="medium">
        <color auto="true"/>
      </right>
      <top style="medium">
        <color auto="true"/>
      </top>
      <bottom/>
      <diagonal/>
    </border>
    <border>
      <left style="medium">
        <color auto="true"/>
      </left>
      <right/>
      <top style="medium">
        <color auto="true"/>
      </top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/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 style="medium">
        <color auto="true"/>
      </right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">
    <xf numFmtId="0" fontId="0" fillId="0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176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9" fontId="24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20" fillId="26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34" fillId="9" borderId="24" applyNumberFormat="false" applyAlignment="false" applyProtection="false">
      <alignment vertical="center"/>
    </xf>
    <xf numFmtId="0" fontId="31" fillId="18" borderId="23" applyNumberFormat="false" applyAlignment="false" applyProtection="false">
      <alignment vertical="center"/>
    </xf>
    <xf numFmtId="0" fontId="28" fillId="15" borderId="0" applyNumberFormat="false" applyBorder="false" applyAlignment="false" applyProtection="false">
      <alignment vertical="center"/>
    </xf>
    <xf numFmtId="0" fontId="26" fillId="0" borderId="21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5" fillId="0" borderId="21" applyNumberFormat="false" applyFill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41" fontId="24" fillId="0" borderId="0" applyFont="false" applyFill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36" fillId="0" borderId="26" applyNumberFormat="false" applyFill="false" applyAlignment="false" applyProtection="false">
      <alignment vertical="center"/>
    </xf>
    <xf numFmtId="0" fontId="0" fillId="0" borderId="0">
      <alignment vertical="center"/>
    </xf>
    <xf numFmtId="0" fontId="27" fillId="0" borderId="22" applyNumberFormat="false" applyFill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20" borderId="0" applyNumberFormat="false" applyBorder="false" applyAlignment="false" applyProtection="false">
      <alignment vertical="center"/>
    </xf>
    <xf numFmtId="0" fontId="29" fillId="0" borderId="0" applyFill="false">
      <alignment vertical="center"/>
    </xf>
    <xf numFmtId="0" fontId="20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33" fillId="0" borderId="0"/>
    <xf numFmtId="0" fontId="35" fillId="0" borderId="25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42" fontId="24" fillId="0" borderId="0" applyFont="false" applyFill="false" applyBorder="false" applyAlignment="false" applyProtection="false">
      <alignment vertical="center"/>
    </xf>
    <xf numFmtId="0" fontId="0" fillId="0" borderId="0"/>
    <xf numFmtId="0" fontId="32" fillId="0" borderId="0" applyNumberFormat="false" applyFill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24" fillId="33" borderId="27" applyNumberFormat="false" applyFont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37" fillId="29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1" fillId="9" borderId="20" applyNumberFormat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20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44" fontId="24" fillId="0" borderId="0" applyFont="false" applyFill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9" fillId="4" borderId="20" applyNumberFormat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0" fillId="0" borderId="0" xfId="0" applyFont="true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left" vertical="center" wrapText="true"/>
    </xf>
    <xf numFmtId="178" fontId="3" fillId="0" borderId="1" xfId="30" applyNumberFormat="true" applyFont="true" applyFill="true" applyBorder="true" applyAlignment="true">
      <alignment horizontal="right" vertical="center" wrapText="true"/>
    </xf>
    <xf numFmtId="0" fontId="2" fillId="0" borderId="2" xfId="0" applyFont="true" applyBorder="true" applyAlignment="true">
      <alignment horizontal="left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left" vertical="center" wrapText="true"/>
    </xf>
    <xf numFmtId="0" fontId="3" fillId="0" borderId="6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2" fillId="0" borderId="7" xfId="0" applyFont="true" applyBorder="true" applyAlignment="true">
      <alignment horizontal="left" vertical="center" wrapText="true"/>
    </xf>
    <xf numFmtId="0" fontId="5" fillId="0" borderId="6" xfId="0" applyFont="true" applyBorder="true" applyAlignment="true">
      <alignment horizontal="right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6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1" fillId="0" borderId="8" xfId="0" applyFont="true" applyBorder="true" applyAlignment="true">
      <alignment horizontal="center" vertical="center" wrapText="true"/>
    </xf>
    <xf numFmtId="0" fontId="1" fillId="0" borderId="9" xfId="0" applyFont="true" applyBorder="true" applyAlignment="true">
      <alignment horizontal="center" vertical="center" wrapText="true"/>
    </xf>
    <xf numFmtId="0" fontId="1" fillId="0" borderId="10" xfId="0" applyFont="true" applyBorder="true" applyAlignment="true">
      <alignment horizontal="center" vertical="center" wrapText="true"/>
    </xf>
    <xf numFmtId="0" fontId="1" fillId="0" borderId="11" xfId="0" applyFont="true" applyBorder="true" applyAlignment="true">
      <alignment horizontal="center" vertical="center" wrapText="true"/>
    </xf>
    <xf numFmtId="0" fontId="6" fillId="0" borderId="5" xfId="0" applyFont="true" applyBorder="true" applyAlignment="true">
      <alignment horizontal="center" vertical="center" wrapText="true"/>
    </xf>
    <xf numFmtId="0" fontId="6" fillId="0" borderId="6" xfId="0" applyFont="true" applyBorder="true" applyAlignment="true">
      <alignment horizontal="center" vertical="center" wrapText="true"/>
    </xf>
    <xf numFmtId="0" fontId="1" fillId="0" borderId="12" xfId="0" applyFont="true" applyBorder="true" applyAlignment="true">
      <alignment horizontal="center" vertical="center" wrapText="true"/>
    </xf>
    <xf numFmtId="0" fontId="1" fillId="0" borderId="7" xfId="0" applyFont="true" applyBorder="true" applyAlignment="true">
      <alignment horizontal="center" vertical="center" wrapText="true"/>
    </xf>
    <xf numFmtId="10" fontId="2" fillId="0" borderId="1" xfId="0" applyNumberFormat="true" applyFont="true" applyBorder="true" applyAlignment="true">
      <alignment horizontal="center" vertical="center" wrapText="true"/>
    </xf>
    <xf numFmtId="0" fontId="1" fillId="0" borderId="5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left" vertical="center" wrapText="true" indent="1"/>
    </xf>
    <xf numFmtId="0" fontId="5" fillId="0" borderId="6" xfId="0" applyFont="true" applyBorder="true" applyAlignment="true">
      <alignment horizontal="center" vertical="center" wrapText="true"/>
    </xf>
    <xf numFmtId="10" fontId="6" fillId="0" borderId="1" xfId="0" applyNumberFormat="true" applyFont="true" applyBorder="true" applyAlignment="true">
      <alignment horizontal="center" vertical="center" wrapText="true"/>
    </xf>
    <xf numFmtId="0" fontId="7" fillId="0" borderId="6" xfId="0" applyFont="true" applyBorder="true" applyAlignment="true">
      <alignment horizontal="center" vertical="center" wrapText="true"/>
    </xf>
    <xf numFmtId="10" fontId="2" fillId="0" borderId="6" xfId="0" applyNumberFormat="true" applyFont="true" applyBorder="true" applyAlignment="true">
      <alignment horizontal="center" vertical="center" wrapText="true"/>
    </xf>
    <xf numFmtId="10" fontId="6" fillId="0" borderId="6" xfId="0" applyNumberFormat="true" applyFont="true" applyBorder="true" applyAlignment="true">
      <alignment horizontal="center" vertical="center" wrapText="true"/>
    </xf>
    <xf numFmtId="58" fontId="5" fillId="0" borderId="7" xfId="0" applyNumberFormat="true" applyFont="true" applyBorder="true" applyAlignment="true">
      <alignment horizontal="center" vertical="center" wrapText="true"/>
    </xf>
    <xf numFmtId="0" fontId="5" fillId="0" borderId="12" xfId="0" applyFont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justify" vertical="center" wrapText="true"/>
    </xf>
    <xf numFmtId="0" fontId="6" fillId="0" borderId="13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1" fillId="0" borderId="14" xfId="0" applyFont="true" applyBorder="true" applyAlignment="true">
      <alignment horizontal="center" vertical="center" wrapText="true"/>
    </xf>
    <xf numFmtId="0" fontId="1" fillId="0" borderId="13" xfId="0" applyFont="true" applyBorder="true" applyAlignment="true">
      <alignment horizontal="center" vertical="center" wrapText="true"/>
    </xf>
    <xf numFmtId="0" fontId="1" fillId="0" borderId="15" xfId="0" applyFont="true" applyBorder="true" applyAlignment="true">
      <alignment horizontal="center" vertical="center" wrapText="true"/>
    </xf>
    <xf numFmtId="0" fontId="1" fillId="0" borderId="16" xfId="0" applyFont="true" applyBorder="true" applyAlignment="true">
      <alignment horizontal="center" vertical="center" wrapText="true"/>
    </xf>
    <xf numFmtId="0" fontId="0" fillId="0" borderId="6" xfId="0" applyBorder="true" applyAlignment="true">
      <alignment vertical="center" wrapText="true"/>
    </xf>
    <xf numFmtId="0" fontId="1" fillId="0" borderId="6" xfId="0" applyFont="true" applyBorder="true" applyAlignment="true">
      <alignment horizontal="center" vertical="center" wrapText="true"/>
    </xf>
    <xf numFmtId="10" fontId="5" fillId="0" borderId="6" xfId="0" applyNumberFormat="true" applyFont="true" applyBorder="true" applyAlignment="true">
      <alignment horizontal="center" vertical="center" wrapText="true"/>
    </xf>
    <xf numFmtId="10" fontId="7" fillId="0" borderId="6" xfId="0" applyNumberFormat="true" applyFont="true" applyBorder="true" applyAlignment="true">
      <alignment horizontal="center" vertical="center" wrapText="true"/>
    </xf>
    <xf numFmtId="0" fontId="8" fillId="0" borderId="12" xfId="0" applyFont="true" applyBorder="true" applyAlignment="true">
      <alignment horizontal="center" vertical="center" wrapText="true"/>
    </xf>
    <xf numFmtId="0" fontId="2" fillId="0" borderId="12" xfId="0" applyFont="true" applyBorder="true" applyAlignment="true">
      <alignment horizontal="center" vertical="center" wrapText="true"/>
    </xf>
    <xf numFmtId="0" fontId="8" fillId="0" borderId="5" xfId="0" applyFont="true" applyBorder="true" applyAlignment="true">
      <alignment horizontal="center" vertical="center" wrapText="true"/>
    </xf>
    <xf numFmtId="10" fontId="8" fillId="0" borderId="12" xfId="0" applyNumberFormat="true" applyFont="true" applyBorder="true" applyAlignment="true">
      <alignment horizontal="center" vertical="center" wrapText="true"/>
    </xf>
    <xf numFmtId="10" fontId="8" fillId="0" borderId="5" xfId="0" applyNumberFormat="true" applyFont="true" applyBorder="true" applyAlignment="true">
      <alignment horizontal="center" vertical="center" wrapText="true"/>
    </xf>
    <xf numFmtId="10" fontId="2" fillId="0" borderId="12" xfId="0" applyNumberFormat="true" applyFont="true" applyBorder="true" applyAlignment="true">
      <alignment horizontal="center" vertical="center" wrapText="true"/>
    </xf>
    <xf numFmtId="10" fontId="2" fillId="0" borderId="5" xfId="0" applyNumberFormat="true" applyFont="true" applyBorder="true" applyAlignment="true">
      <alignment horizontal="center" vertical="center" wrapText="true"/>
    </xf>
    <xf numFmtId="10" fontId="6" fillId="0" borderId="6" xfId="54" applyNumberFormat="true" applyFont="true" applyBorder="true" applyAlignment="true">
      <alignment horizontal="center" vertical="center" wrapText="true"/>
    </xf>
    <xf numFmtId="0" fontId="9" fillId="0" borderId="0" xfId="0" applyFont="true" applyAlignment="true">
      <alignment horizontal="left" vertical="center"/>
    </xf>
    <xf numFmtId="0" fontId="10" fillId="0" borderId="0" xfId="0" applyFont="true" applyAlignment="true">
      <alignment horizontal="center" vertical="center"/>
    </xf>
    <xf numFmtId="0" fontId="10" fillId="0" borderId="0" xfId="0" applyFont="true" applyAlignment="true">
      <alignment horizontal="center" vertical="center" wrapText="true"/>
    </xf>
    <xf numFmtId="0" fontId="10" fillId="0" borderId="0" xfId="0" applyFont="true" applyAlignment="true">
      <alignment horizontal="left" vertical="center"/>
    </xf>
    <xf numFmtId="0" fontId="11" fillId="0" borderId="17" xfId="8" applyFont="true" applyBorder="true" applyAlignment="true">
      <alignment horizontal="center" vertical="center"/>
    </xf>
    <xf numFmtId="0" fontId="11" fillId="0" borderId="17" xfId="8" applyFont="true" applyBorder="true" applyAlignment="true">
      <alignment horizontal="center" vertical="center" wrapText="true"/>
    </xf>
    <xf numFmtId="178" fontId="11" fillId="0" borderId="17" xfId="8" applyNumberFormat="true" applyFont="true" applyBorder="true" applyAlignment="true">
      <alignment horizontal="center" vertical="center" wrapText="true"/>
    </xf>
    <xf numFmtId="0" fontId="12" fillId="0" borderId="1" xfId="8" applyFont="true" applyBorder="true" applyAlignment="true">
      <alignment horizontal="center" vertical="center"/>
    </xf>
    <xf numFmtId="178" fontId="12" fillId="0" borderId="1" xfId="28" applyNumberFormat="true" applyFont="true" applyFill="true" applyBorder="true" applyAlignment="true">
      <alignment horizontal="center" vertical="center" wrapText="true"/>
    </xf>
    <xf numFmtId="178" fontId="12" fillId="0" borderId="1" xfId="8" applyNumberFormat="true" applyFont="true" applyBorder="true" applyAlignment="true">
      <alignment horizontal="center" vertical="center" wrapText="true"/>
    </xf>
    <xf numFmtId="0" fontId="10" fillId="0" borderId="18" xfId="0" applyFont="true" applyBorder="true" applyAlignment="true">
      <alignment horizontal="center" vertical="center"/>
    </xf>
    <xf numFmtId="0" fontId="10" fillId="0" borderId="2" xfId="0" applyFont="true" applyBorder="true" applyAlignment="true">
      <alignment horizontal="center" vertical="center"/>
    </xf>
    <xf numFmtId="0" fontId="10" fillId="0" borderId="19" xfId="0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/>
    </xf>
    <xf numFmtId="0" fontId="10" fillId="0" borderId="1" xfId="0" applyFont="true" applyBorder="true" applyAlignment="true">
      <alignment horizontal="center" vertical="center" wrapText="true"/>
    </xf>
    <xf numFmtId="178" fontId="11" fillId="0" borderId="17" xfId="8" applyNumberFormat="true" applyFont="true" applyBorder="true" applyAlignment="true">
      <alignment horizontal="center" vertical="center"/>
    </xf>
    <xf numFmtId="178" fontId="12" fillId="0" borderId="1" xfId="8" applyNumberFormat="true" applyFont="true" applyBorder="true" applyAlignment="true">
      <alignment horizontal="center" vertical="center"/>
    </xf>
    <xf numFmtId="177" fontId="12" fillId="0" borderId="1" xfId="8" applyNumberFormat="true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left" vertical="center"/>
    </xf>
    <xf numFmtId="0" fontId="13" fillId="0" borderId="1" xfId="0" applyFont="true" applyBorder="true" applyAlignment="true">
      <alignment horizontal="left" vertical="center"/>
    </xf>
    <xf numFmtId="0" fontId="10" fillId="0" borderId="19" xfId="0" applyFont="true" applyBorder="true" applyAlignment="true">
      <alignment horizontal="left" vertical="center"/>
    </xf>
    <xf numFmtId="0" fontId="9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left" vertical="center"/>
    </xf>
    <xf numFmtId="0" fontId="14" fillId="0" borderId="0" xfId="0" applyFont="true" applyAlignment="true">
      <alignment horizontal="center" vertical="center"/>
    </xf>
    <xf numFmtId="0" fontId="15" fillId="0" borderId="0" xfId="0" applyFont="true" applyAlignment="true">
      <alignment horizontal="center" vertical="center"/>
    </xf>
    <xf numFmtId="0" fontId="10" fillId="0" borderId="1" xfId="4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left" vertical="center" wrapText="true"/>
    </xf>
    <xf numFmtId="0" fontId="10" fillId="2" borderId="1" xfId="4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 wrapText="true"/>
    </xf>
    <xf numFmtId="0" fontId="16" fillId="0" borderId="0" xfId="0" applyFont="true" applyAlignment="true">
      <alignment horizontal="right" wrapText="true"/>
    </xf>
    <xf numFmtId="0" fontId="17" fillId="0" borderId="1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</cellXfs>
  <cellStyles count="63">
    <cellStyle name="常规" xfId="0" builtinId="0"/>
    <cellStyle name="百分比 2" xfId="1"/>
    <cellStyle name="常规_（七）洗衣机关键产物物料平衡表2015" xfId="2"/>
    <cellStyle name="千位分隔[0] 2" xfId="3"/>
    <cellStyle name="常规_株洲凯天环保2015年2季度复审附表" xfId="4"/>
    <cellStyle name="常规_（九)拆解前后对比" xfId="5"/>
    <cellStyle name="百分比 3" xfId="6"/>
    <cellStyle name="常规_2015年10月凯天月报" xfId="7"/>
    <cellStyle name="常规_Sheet1" xfId="8"/>
    <cellStyle name="60% - 强调文字颜色 6" xfId="9" builtinId="52"/>
    <cellStyle name="20% - 强调文字颜色 6" xfId="10" builtinId="50"/>
    <cellStyle name="输出" xfId="11" builtinId="21"/>
    <cellStyle name="检查单元格" xfId="12" builtinId="23"/>
    <cellStyle name="差" xfId="13" builtinId="27"/>
    <cellStyle name="标题 1" xfId="14" builtinId="16"/>
    <cellStyle name="解释性文本" xfId="15" builtinId="53"/>
    <cellStyle name="标题 2" xfId="16" builtinId="17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常规_（七）电冰箱关键产物物料平衡表2015" xfId="23"/>
    <cellStyle name="汇总" xfId="24" builtinId="25"/>
    <cellStyle name="20% - 强调文字颜色 1" xfId="25" builtinId="30"/>
    <cellStyle name="常规_（七）电脑关键产物物料平衡表2015" xfId="26"/>
    <cellStyle name="40% - 强调文字颜色 1" xfId="27" builtinId="31"/>
    <cellStyle name="常规_审计资料00" xfId="28"/>
    <cellStyle name="强调文字颜色 6" xfId="29" builtinId="49"/>
    <cellStyle name="千位分隔" xfId="30" builtinId="3"/>
    <cellStyle name="标题" xfId="31" builtinId="15"/>
    <cellStyle name="已访问的超链接" xfId="32" builtinId="9"/>
    <cellStyle name="40% - 强调文字颜色 4" xfId="33" builtinId="43"/>
    <cellStyle name="常规 3" xfId="34"/>
    <cellStyle name="链接单元格" xfId="35" builtinId="24"/>
    <cellStyle name="标题 4" xfId="36" builtinId="19"/>
    <cellStyle name="20% - 强调文字颜色 2" xfId="37" builtinId="34"/>
    <cellStyle name="货币[0]" xfId="38" builtinId="7"/>
    <cellStyle name="常规_3月份月报" xfId="39"/>
    <cellStyle name="警告文本" xfId="40" builtinId="11"/>
    <cellStyle name="40% - 强调文字颜色 2" xfId="41" builtinId="35"/>
    <cellStyle name="注释" xfId="42" builtinId="10"/>
    <cellStyle name="60% - 强调文字颜色 3" xfId="43" builtinId="40"/>
    <cellStyle name="好" xfId="44" builtinId="26"/>
    <cellStyle name="20% - 强调文字颜色 5" xfId="45" builtinId="46"/>
    <cellStyle name="适中" xfId="46" builtinId="28"/>
    <cellStyle name="计算" xfId="47" builtinId="22"/>
    <cellStyle name="强调文字颜色 1" xfId="48" builtinId="29"/>
    <cellStyle name="60% - 强调文字颜色 4" xfId="49" builtinId="44"/>
    <cellStyle name="60% - 强调文字颜色 1" xfId="50" builtinId="32"/>
    <cellStyle name="强调文字颜色 2" xfId="51" builtinId="33"/>
    <cellStyle name="常规_Sheet6" xfId="52"/>
    <cellStyle name="60% - 强调文字颜色 5" xfId="53" builtinId="48"/>
    <cellStyle name="百分比" xfId="54" builtinId="5"/>
    <cellStyle name="60% - 强调文字颜色 2" xfId="55" builtinId="36"/>
    <cellStyle name="货币" xfId="56" builtinId="4"/>
    <cellStyle name="强调文字颜色 3" xfId="57" builtinId="37"/>
    <cellStyle name="20% - 强调文字颜色 3" xfId="58" builtinId="38"/>
    <cellStyle name="输入" xfId="59" builtinId="20"/>
    <cellStyle name="40% - 强调文字颜色 3" xfId="60" builtinId="39"/>
    <cellStyle name="强调文字颜色 4" xfId="61" builtinId="41"/>
    <cellStyle name="20% - 强调文字颜色 4" xfId="62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pane ySplit="2" topLeftCell="A12" activePane="bottomLeft" state="frozen"/>
      <selection/>
      <selection pane="bottomLeft" activeCell="A11" sqref="$A11:$XFD12"/>
    </sheetView>
  </sheetViews>
  <sheetFormatPr defaultColWidth="9" defaultRowHeight="15.75" outlineLevelCol="7"/>
  <cols>
    <col min="1" max="1" width="24.625" customWidth="true"/>
    <col min="2" max="7" width="12.625" customWidth="true"/>
    <col min="257" max="257" width="24.625" customWidth="true"/>
    <col min="258" max="263" width="12.625" customWidth="true"/>
    <col min="513" max="513" width="24.625" customWidth="true"/>
    <col min="514" max="519" width="12.625" customWidth="true"/>
    <col min="769" max="769" width="24.625" customWidth="true"/>
    <col min="770" max="775" width="12.625" customWidth="true"/>
    <col min="1025" max="1025" width="24.625" customWidth="true"/>
    <col min="1026" max="1031" width="12.625" customWidth="true"/>
    <col min="1281" max="1281" width="24.625" customWidth="true"/>
    <col min="1282" max="1287" width="12.625" customWidth="true"/>
    <col min="1537" max="1537" width="24.625" customWidth="true"/>
    <col min="1538" max="1543" width="12.625" customWidth="true"/>
    <col min="1793" max="1793" width="24.625" customWidth="true"/>
    <col min="1794" max="1799" width="12.625" customWidth="true"/>
    <col min="2049" max="2049" width="24.625" customWidth="true"/>
    <col min="2050" max="2055" width="12.625" customWidth="true"/>
    <col min="2305" max="2305" width="24.625" customWidth="true"/>
    <col min="2306" max="2311" width="12.625" customWidth="true"/>
    <col min="2561" max="2561" width="24.625" customWidth="true"/>
    <col min="2562" max="2567" width="12.625" customWidth="true"/>
    <col min="2817" max="2817" width="24.625" customWidth="true"/>
    <col min="2818" max="2823" width="12.625" customWidth="true"/>
    <col min="3073" max="3073" width="24.625" customWidth="true"/>
    <col min="3074" max="3079" width="12.625" customWidth="true"/>
    <col min="3329" max="3329" width="24.625" customWidth="true"/>
    <col min="3330" max="3335" width="12.625" customWidth="true"/>
    <col min="3585" max="3585" width="24.625" customWidth="true"/>
    <col min="3586" max="3591" width="12.625" customWidth="true"/>
    <col min="3841" max="3841" width="24.625" customWidth="true"/>
    <col min="3842" max="3847" width="12.625" customWidth="true"/>
    <col min="4097" max="4097" width="24.625" customWidth="true"/>
    <col min="4098" max="4103" width="12.625" customWidth="true"/>
    <col min="4353" max="4353" width="24.625" customWidth="true"/>
    <col min="4354" max="4359" width="12.625" customWidth="true"/>
    <col min="4609" max="4609" width="24.625" customWidth="true"/>
    <col min="4610" max="4615" width="12.625" customWidth="true"/>
    <col min="4865" max="4865" width="24.625" customWidth="true"/>
    <col min="4866" max="4871" width="12.625" customWidth="true"/>
    <col min="5121" max="5121" width="24.625" customWidth="true"/>
    <col min="5122" max="5127" width="12.625" customWidth="true"/>
    <col min="5377" max="5377" width="24.625" customWidth="true"/>
    <col min="5378" max="5383" width="12.625" customWidth="true"/>
    <col min="5633" max="5633" width="24.625" customWidth="true"/>
    <col min="5634" max="5639" width="12.625" customWidth="true"/>
    <col min="5889" max="5889" width="24.625" customWidth="true"/>
    <col min="5890" max="5895" width="12.625" customWidth="true"/>
    <col min="6145" max="6145" width="24.625" customWidth="true"/>
    <col min="6146" max="6151" width="12.625" customWidth="true"/>
    <col min="6401" max="6401" width="24.625" customWidth="true"/>
    <col min="6402" max="6407" width="12.625" customWidth="true"/>
    <col min="6657" max="6657" width="24.625" customWidth="true"/>
    <col min="6658" max="6663" width="12.625" customWidth="true"/>
    <col min="6913" max="6913" width="24.625" customWidth="true"/>
    <col min="6914" max="6919" width="12.625" customWidth="true"/>
    <col min="7169" max="7169" width="24.625" customWidth="true"/>
    <col min="7170" max="7175" width="12.625" customWidth="true"/>
    <col min="7425" max="7425" width="24.625" customWidth="true"/>
    <col min="7426" max="7431" width="12.625" customWidth="true"/>
    <col min="7681" max="7681" width="24.625" customWidth="true"/>
    <col min="7682" max="7687" width="12.625" customWidth="true"/>
    <col min="7937" max="7937" width="24.625" customWidth="true"/>
    <col min="7938" max="7943" width="12.625" customWidth="true"/>
    <col min="8193" max="8193" width="24.625" customWidth="true"/>
    <col min="8194" max="8199" width="12.625" customWidth="true"/>
    <col min="8449" max="8449" width="24.625" customWidth="true"/>
    <col min="8450" max="8455" width="12.625" customWidth="true"/>
    <col min="8705" max="8705" width="24.625" customWidth="true"/>
    <col min="8706" max="8711" width="12.625" customWidth="true"/>
    <col min="8961" max="8961" width="24.625" customWidth="true"/>
    <col min="8962" max="8967" width="12.625" customWidth="true"/>
    <col min="9217" max="9217" width="24.625" customWidth="true"/>
    <col min="9218" max="9223" width="12.625" customWidth="true"/>
    <col min="9473" max="9473" width="24.625" customWidth="true"/>
    <col min="9474" max="9479" width="12.625" customWidth="true"/>
    <col min="9729" max="9729" width="24.625" customWidth="true"/>
    <col min="9730" max="9735" width="12.625" customWidth="true"/>
    <col min="9985" max="9985" width="24.625" customWidth="true"/>
    <col min="9986" max="9991" width="12.625" customWidth="true"/>
    <col min="10241" max="10241" width="24.625" customWidth="true"/>
    <col min="10242" max="10247" width="12.625" customWidth="true"/>
    <col min="10497" max="10497" width="24.625" customWidth="true"/>
    <col min="10498" max="10503" width="12.625" customWidth="true"/>
    <col min="10753" max="10753" width="24.625" customWidth="true"/>
    <col min="10754" max="10759" width="12.625" customWidth="true"/>
    <col min="11009" max="11009" width="24.625" customWidth="true"/>
    <col min="11010" max="11015" width="12.625" customWidth="true"/>
    <col min="11265" max="11265" width="24.625" customWidth="true"/>
    <col min="11266" max="11271" width="12.625" customWidth="true"/>
    <col min="11521" max="11521" width="24.625" customWidth="true"/>
    <col min="11522" max="11527" width="12.625" customWidth="true"/>
    <col min="11777" max="11777" width="24.625" customWidth="true"/>
    <col min="11778" max="11783" width="12.625" customWidth="true"/>
    <col min="12033" max="12033" width="24.625" customWidth="true"/>
    <col min="12034" max="12039" width="12.625" customWidth="true"/>
    <col min="12289" max="12289" width="24.625" customWidth="true"/>
    <col min="12290" max="12295" width="12.625" customWidth="true"/>
    <col min="12545" max="12545" width="24.625" customWidth="true"/>
    <col min="12546" max="12551" width="12.625" customWidth="true"/>
    <col min="12801" max="12801" width="24.625" customWidth="true"/>
    <col min="12802" max="12807" width="12.625" customWidth="true"/>
    <col min="13057" max="13057" width="24.625" customWidth="true"/>
    <col min="13058" max="13063" width="12.625" customWidth="true"/>
    <col min="13313" max="13313" width="24.625" customWidth="true"/>
    <col min="13314" max="13319" width="12.625" customWidth="true"/>
    <col min="13569" max="13569" width="24.625" customWidth="true"/>
    <col min="13570" max="13575" width="12.625" customWidth="true"/>
    <col min="13825" max="13825" width="24.625" customWidth="true"/>
    <col min="13826" max="13831" width="12.625" customWidth="true"/>
    <col min="14081" max="14081" width="24.625" customWidth="true"/>
    <col min="14082" max="14087" width="12.625" customWidth="true"/>
    <col min="14337" max="14337" width="24.625" customWidth="true"/>
    <col min="14338" max="14343" width="12.625" customWidth="true"/>
    <col min="14593" max="14593" width="24.625" customWidth="true"/>
    <col min="14594" max="14599" width="12.625" customWidth="true"/>
    <col min="14849" max="14849" width="24.625" customWidth="true"/>
    <col min="14850" max="14855" width="12.625" customWidth="true"/>
    <col min="15105" max="15105" width="24.625" customWidth="true"/>
    <col min="15106" max="15111" width="12.625" customWidth="true"/>
    <col min="15361" max="15361" width="24.625" customWidth="true"/>
    <col min="15362" max="15367" width="12.625" customWidth="true"/>
    <col min="15617" max="15617" width="24.625" customWidth="true"/>
    <col min="15618" max="15623" width="12.625" customWidth="true"/>
    <col min="15873" max="15873" width="24.625" customWidth="true"/>
    <col min="15874" max="15879" width="12.625" customWidth="true"/>
    <col min="16129" max="16129" width="24.625" customWidth="true"/>
    <col min="16130" max="16135" width="12.625" customWidth="true"/>
  </cols>
  <sheetData>
    <row r="1" ht="40.05" customHeight="true" spans="1:7">
      <c r="A1" s="82" t="s">
        <v>0</v>
      </c>
      <c r="B1" s="83"/>
      <c r="C1" s="83"/>
      <c r="D1" s="83"/>
      <c r="E1" s="83"/>
      <c r="F1" s="83"/>
      <c r="G1" s="83"/>
    </row>
    <row r="2" ht="32" customHeight="true" spans="1:7">
      <c r="A2" s="72" t="s">
        <v>1</v>
      </c>
      <c r="B2" s="72" t="s">
        <v>2</v>
      </c>
      <c r="C2" s="84" t="s">
        <v>3</v>
      </c>
      <c r="D2" s="72" t="s">
        <v>4</v>
      </c>
      <c r="E2" s="72" t="s">
        <v>5</v>
      </c>
      <c r="F2" s="89" t="s">
        <v>6</v>
      </c>
      <c r="G2" s="90" t="s">
        <v>7</v>
      </c>
    </row>
    <row r="3" ht="32" customHeight="true" spans="1:7">
      <c r="A3" s="85" t="s">
        <v>8</v>
      </c>
      <c r="B3" s="72">
        <v>7640</v>
      </c>
      <c r="C3" s="86">
        <v>17581</v>
      </c>
      <c r="D3" s="72">
        <v>19224</v>
      </c>
      <c r="E3" s="72">
        <f t="shared" ref="E3:E9" si="0">B3+C3-D3</f>
        <v>5997</v>
      </c>
      <c r="F3" s="89">
        <v>172</v>
      </c>
      <c r="G3" s="90">
        <f t="shared" ref="G3:G10" si="1">D3-F3</f>
        <v>19052</v>
      </c>
    </row>
    <row r="4" ht="32" customHeight="true" spans="1:7">
      <c r="A4" s="85" t="s">
        <v>9</v>
      </c>
      <c r="B4" s="72"/>
      <c r="C4" s="72"/>
      <c r="D4" s="72"/>
      <c r="E4" s="72"/>
      <c r="F4" s="72"/>
      <c r="G4" s="72"/>
    </row>
    <row r="5" ht="32" customHeight="true" spans="1:7">
      <c r="A5" s="85" t="s">
        <v>10</v>
      </c>
      <c r="B5" s="72">
        <v>6465</v>
      </c>
      <c r="C5" s="86">
        <v>12038</v>
      </c>
      <c r="D5" s="72">
        <v>15094</v>
      </c>
      <c r="E5" s="72">
        <f t="shared" si="0"/>
        <v>3409</v>
      </c>
      <c r="F5" s="89">
        <v>60</v>
      </c>
      <c r="G5" s="90">
        <f t="shared" si="1"/>
        <v>15034</v>
      </c>
    </row>
    <row r="6" ht="32" customHeight="true" spans="1:7">
      <c r="A6" s="85" t="s">
        <v>11</v>
      </c>
      <c r="B6" s="72">
        <v>15701</v>
      </c>
      <c r="C6" s="86">
        <v>23872</v>
      </c>
      <c r="D6" s="72">
        <v>38614</v>
      </c>
      <c r="E6" s="72">
        <f t="shared" si="0"/>
        <v>959</v>
      </c>
      <c r="F6" s="89">
        <v>1973</v>
      </c>
      <c r="G6" s="90">
        <f t="shared" si="1"/>
        <v>36641</v>
      </c>
    </row>
    <row r="7" ht="32" customHeight="true" spans="1:7">
      <c r="A7" s="85" t="s">
        <v>12</v>
      </c>
      <c r="B7" s="72">
        <v>3968</v>
      </c>
      <c r="C7" s="86">
        <v>39810</v>
      </c>
      <c r="D7" s="72">
        <v>37033</v>
      </c>
      <c r="E7" s="72">
        <f t="shared" si="0"/>
        <v>6745</v>
      </c>
      <c r="F7" s="72">
        <v>320</v>
      </c>
      <c r="G7" s="90">
        <f t="shared" si="1"/>
        <v>36713</v>
      </c>
    </row>
    <row r="8" ht="32" customHeight="true" spans="1:7">
      <c r="A8" s="85" t="s">
        <v>13</v>
      </c>
      <c r="B8" s="72">
        <v>1566</v>
      </c>
      <c r="C8" s="86">
        <v>3815</v>
      </c>
      <c r="D8" s="72">
        <v>4970</v>
      </c>
      <c r="E8" s="72">
        <f t="shared" si="0"/>
        <v>411</v>
      </c>
      <c r="F8" s="70">
        <v>14</v>
      </c>
      <c r="G8" s="90">
        <f t="shared" si="1"/>
        <v>4956</v>
      </c>
    </row>
    <row r="9" ht="32" customHeight="true" spans="1:7">
      <c r="A9" s="85" t="s">
        <v>14</v>
      </c>
      <c r="B9" s="72">
        <v>4408</v>
      </c>
      <c r="C9" s="86">
        <v>32799</v>
      </c>
      <c r="D9" s="72">
        <v>33891</v>
      </c>
      <c r="E9" s="72">
        <f t="shared" si="0"/>
        <v>3316</v>
      </c>
      <c r="F9" s="70">
        <v>163</v>
      </c>
      <c r="G9" s="90">
        <f t="shared" si="1"/>
        <v>33728</v>
      </c>
    </row>
    <row r="10" ht="32" customHeight="true" spans="1:8">
      <c r="A10" s="85" t="s">
        <v>15</v>
      </c>
      <c r="B10" s="72">
        <v>2337</v>
      </c>
      <c r="C10" s="72">
        <v>17589</v>
      </c>
      <c r="D10" s="72">
        <v>17653</v>
      </c>
      <c r="E10" s="72">
        <v>2279</v>
      </c>
      <c r="F10" s="72">
        <v>562</v>
      </c>
      <c r="G10" s="90">
        <f t="shared" si="1"/>
        <v>17091</v>
      </c>
      <c r="H10">
        <v>35003</v>
      </c>
    </row>
    <row r="11" ht="32" customHeight="true" spans="1:7">
      <c r="A11" s="85" t="s">
        <v>16</v>
      </c>
      <c r="B11" s="72"/>
      <c r="C11" s="72"/>
      <c r="D11" s="72"/>
      <c r="E11" s="72"/>
      <c r="F11" s="72"/>
      <c r="G11" s="90"/>
    </row>
    <row r="12" ht="32" customHeight="true" spans="1:7">
      <c r="A12" s="85" t="s">
        <v>17</v>
      </c>
      <c r="B12" s="72">
        <v>1621</v>
      </c>
      <c r="C12" s="86">
        <v>3294</v>
      </c>
      <c r="D12" s="72">
        <v>2975</v>
      </c>
      <c r="E12" s="72">
        <f>B12+C12-D12</f>
        <v>1940</v>
      </c>
      <c r="F12" s="72">
        <v>17</v>
      </c>
      <c r="G12" s="90">
        <f>D12-F12</f>
        <v>2958</v>
      </c>
    </row>
    <row r="13" ht="32" customHeight="true" spans="1:7">
      <c r="A13" s="85" t="s">
        <v>18</v>
      </c>
      <c r="B13" s="72">
        <v>232</v>
      </c>
      <c r="C13" s="86">
        <v>11624</v>
      </c>
      <c r="D13" s="72">
        <v>11584</v>
      </c>
      <c r="E13" s="72">
        <f>B13+C13-D13</f>
        <v>272</v>
      </c>
      <c r="F13" s="72">
        <v>626</v>
      </c>
      <c r="G13" s="90">
        <f>D13-F13</f>
        <v>10958</v>
      </c>
    </row>
    <row r="14" ht="32" customHeight="true" spans="1:7">
      <c r="A14" s="85" t="s">
        <v>19</v>
      </c>
      <c r="B14" s="72">
        <v>6110</v>
      </c>
      <c r="C14" s="86">
        <v>7913</v>
      </c>
      <c r="D14" s="72">
        <v>13963</v>
      </c>
      <c r="E14" s="72">
        <f>B14+C14-D14</f>
        <v>60</v>
      </c>
      <c r="F14" s="72">
        <v>4</v>
      </c>
      <c r="G14" s="90">
        <f>D14-F14</f>
        <v>13959</v>
      </c>
    </row>
    <row r="15" ht="32" customHeight="true" spans="1:7">
      <c r="A15" s="85" t="s">
        <v>20</v>
      </c>
      <c r="B15" s="72">
        <v>514</v>
      </c>
      <c r="C15" s="84"/>
      <c r="D15" s="72"/>
      <c r="E15" s="72">
        <f>B15+C15-D15</f>
        <v>514</v>
      </c>
      <c r="F15" s="89"/>
      <c r="G15" s="90">
        <f>D15-F15</f>
        <v>0</v>
      </c>
    </row>
    <row r="16" ht="32" customHeight="true" spans="1:7">
      <c r="A16" s="72" t="s">
        <v>21</v>
      </c>
      <c r="B16" s="72">
        <v>50562</v>
      </c>
      <c r="C16" s="87">
        <f>SUM(C3:C15)</f>
        <v>170335</v>
      </c>
      <c r="D16" s="72">
        <f>SUM(D3:D15)</f>
        <v>195001</v>
      </c>
      <c r="E16" s="72">
        <f>SUM(E3:E15)</f>
        <v>25902</v>
      </c>
      <c r="F16" s="72">
        <f>SUM(F3:F15)</f>
        <v>3911</v>
      </c>
      <c r="G16" s="72">
        <f>SUM(G3:G15)</f>
        <v>191090</v>
      </c>
    </row>
    <row r="17" ht="32" customHeight="true" spans="1:7">
      <c r="A17" s="72" t="s">
        <v>22</v>
      </c>
      <c r="B17" s="72">
        <v>44452</v>
      </c>
      <c r="C17" s="72">
        <f>MIN(C12+C13,C14)+C3+C5+C6+C7+C8+C9+C10+C15</f>
        <v>155417</v>
      </c>
      <c r="D17" s="72">
        <f>MIN(D12+D13,D14)+D3+D5+D6+D7+D8+D9+D10+D15</f>
        <v>180442</v>
      </c>
      <c r="E17" s="72">
        <f>MIN(E12+E13,E14)+E3+E5+E6+E7+E8+E9+E10+E15</f>
        <v>23690</v>
      </c>
      <c r="F17" s="72">
        <v>3311</v>
      </c>
      <c r="G17" s="72">
        <f>MIN(G12+G13,G14)+G3+G5+G6+G7+G8+G9+G10+G15</f>
        <v>177131</v>
      </c>
    </row>
    <row r="18" ht="32" customHeight="true" spans="1:7">
      <c r="A18" s="88" t="s">
        <v>23</v>
      </c>
      <c r="B18" s="88"/>
      <c r="C18" s="88"/>
      <c r="D18" s="88"/>
      <c r="E18" s="88"/>
      <c r="F18" s="88"/>
      <c r="G18" s="88"/>
    </row>
  </sheetData>
  <mergeCells count="2">
    <mergeCell ref="A1:G1"/>
    <mergeCell ref="A18:G18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5"/>
  <sheetViews>
    <sheetView tabSelected="1" view="pageBreakPreview" zoomScaleNormal="100" zoomScaleSheetLayoutView="100" workbookViewId="0">
      <pane ySplit="4" topLeftCell="A36" activePane="bottomLeft" state="frozen"/>
      <selection/>
      <selection pane="bottomLeft" activeCell="L84" sqref="L84"/>
    </sheetView>
  </sheetViews>
  <sheetFormatPr defaultColWidth="9" defaultRowHeight="13.5"/>
  <cols>
    <col min="1" max="1" width="18.5" style="58" customWidth="true"/>
    <col min="2" max="2" width="9.125" style="58" customWidth="true"/>
    <col min="3" max="7" width="11.1916666666667" style="59" customWidth="true"/>
    <col min="8" max="8" width="11.1916666666667" style="58" customWidth="true"/>
    <col min="9" max="9" width="30.3166666666667" style="60" customWidth="true"/>
    <col min="10" max="10" width="11.1916666666667" style="58" customWidth="true"/>
    <col min="11" max="256" width="9" style="60"/>
    <col min="257" max="257" width="18.5" style="60" customWidth="true"/>
    <col min="258" max="258" width="7.5" style="60" customWidth="true"/>
    <col min="259" max="259" width="9.25" style="60" customWidth="true"/>
    <col min="260" max="260" width="9.375" style="60" customWidth="true"/>
    <col min="261" max="261" width="7.375" style="60" customWidth="true"/>
    <col min="262" max="262" width="9.375" style="60" customWidth="true"/>
    <col min="263" max="263" width="7.75" style="60" customWidth="true"/>
    <col min="264" max="264" width="9.5" style="60" customWidth="true"/>
    <col min="265" max="265" width="25.25" style="60" customWidth="true"/>
    <col min="266" max="512" width="9" style="60"/>
    <col min="513" max="513" width="18.5" style="60" customWidth="true"/>
    <col min="514" max="514" width="7.5" style="60" customWidth="true"/>
    <col min="515" max="515" width="9.25" style="60" customWidth="true"/>
    <col min="516" max="516" width="9.375" style="60" customWidth="true"/>
    <col min="517" max="517" width="7.375" style="60" customWidth="true"/>
    <col min="518" max="518" width="9.375" style="60" customWidth="true"/>
    <col min="519" max="519" width="7.75" style="60" customWidth="true"/>
    <col min="520" max="520" width="9.5" style="60" customWidth="true"/>
    <col min="521" max="521" width="25.25" style="60" customWidth="true"/>
    <col min="522" max="768" width="9" style="60"/>
    <col min="769" max="769" width="18.5" style="60" customWidth="true"/>
    <col min="770" max="770" width="7.5" style="60" customWidth="true"/>
    <col min="771" max="771" width="9.25" style="60" customWidth="true"/>
    <col min="772" max="772" width="9.375" style="60" customWidth="true"/>
    <col min="773" max="773" width="7.375" style="60" customWidth="true"/>
    <col min="774" max="774" width="9.375" style="60" customWidth="true"/>
    <col min="775" max="775" width="7.75" style="60" customWidth="true"/>
    <col min="776" max="776" width="9.5" style="60" customWidth="true"/>
    <col min="777" max="777" width="25.25" style="60" customWidth="true"/>
    <col min="778" max="1024" width="9" style="60"/>
    <col min="1025" max="1025" width="18.5" style="60" customWidth="true"/>
    <col min="1026" max="1026" width="7.5" style="60" customWidth="true"/>
    <col min="1027" max="1027" width="9.25" style="60" customWidth="true"/>
    <col min="1028" max="1028" width="9.375" style="60" customWidth="true"/>
    <col min="1029" max="1029" width="7.375" style="60" customWidth="true"/>
    <col min="1030" max="1030" width="9.375" style="60" customWidth="true"/>
    <col min="1031" max="1031" width="7.75" style="60" customWidth="true"/>
    <col min="1032" max="1032" width="9.5" style="60" customWidth="true"/>
    <col min="1033" max="1033" width="25.25" style="60" customWidth="true"/>
    <col min="1034" max="1280" width="9" style="60"/>
    <col min="1281" max="1281" width="18.5" style="60" customWidth="true"/>
    <col min="1282" max="1282" width="7.5" style="60" customWidth="true"/>
    <col min="1283" max="1283" width="9.25" style="60" customWidth="true"/>
    <col min="1284" max="1284" width="9.375" style="60" customWidth="true"/>
    <col min="1285" max="1285" width="7.375" style="60" customWidth="true"/>
    <col min="1286" max="1286" width="9.375" style="60" customWidth="true"/>
    <col min="1287" max="1287" width="7.75" style="60" customWidth="true"/>
    <col min="1288" max="1288" width="9.5" style="60" customWidth="true"/>
    <col min="1289" max="1289" width="25.25" style="60" customWidth="true"/>
    <col min="1290" max="1536" width="9" style="60"/>
    <col min="1537" max="1537" width="18.5" style="60" customWidth="true"/>
    <col min="1538" max="1538" width="7.5" style="60" customWidth="true"/>
    <col min="1539" max="1539" width="9.25" style="60" customWidth="true"/>
    <col min="1540" max="1540" width="9.375" style="60" customWidth="true"/>
    <col min="1541" max="1541" width="7.375" style="60" customWidth="true"/>
    <col min="1542" max="1542" width="9.375" style="60" customWidth="true"/>
    <col min="1543" max="1543" width="7.75" style="60" customWidth="true"/>
    <col min="1544" max="1544" width="9.5" style="60" customWidth="true"/>
    <col min="1545" max="1545" width="25.25" style="60" customWidth="true"/>
    <col min="1546" max="1792" width="9" style="60"/>
    <col min="1793" max="1793" width="18.5" style="60" customWidth="true"/>
    <col min="1794" max="1794" width="7.5" style="60" customWidth="true"/>
    <col min="1795" max="1795" width="9.25" style="60" customWidth="true"/>
    <col min="1796" max="1796" width="9.375" style="60" customWidth="true"/>
    <col min="1797" max="1797" width="7.375" style="60" customWidth="true"/>
    <col min="1798" max="1798" width="9.375" style="60" customWidth="true"/>
    <col min="1799" max="1799" width="7.75" style="60" customWidth="true"/>
    <col min="1800" max="1800" width="9.5" style="60" customWidth="true"/>
    <col min="1801" max="1801" width="25.25" style="60" customWidth="true"/>
    <col min="1802" max="2048" width="9" style="60"/>
    <col min="2049" max="2049" width="18.5" style="60" customWidth="true"/>
    <col min="2050" max="2050" width="7.5" style="60" customWidth="true"/>
    <col min="2051" max="2051" width="9.25" style="60" customWidth="true"/>
    <col min="2052" max="2052" width="9.375" style="60" customWidth="true"/>
    <col min="2053" max="2053" width="7.375" style="60" customWidth="true"/>
    <col min="2054" max="2054" width="9.375" style="60" customWidth="true"/>
    <col min="2055" max="2055" width="7.75" style="60" customWidth="true"/>
    <col min="2056" max="2056" width="9.5" style="60" customWidth="true"/>
    <col min="2057" max="2057" width="25.25" style="60" customWidth="true"/>
    <col min="2058" max="2304" width="9" style="60"/>
    <col min="2305" max="2305" width="18.5" style="60" customWidth="true"/>
    <col min="2306" max="2306" width="7.5" style="60" customWidth="true"/>
    <col min="2307" max="2307" width="9.25" style="60" customWidth="true"/>
    <col min="2308" max="2308" width="9.375" style="60" customWidth="true"/>
    <col min="2309" max="2309" width="7.375" style="60" customWidth="true"/>
    <col min="2310" max="2310" width="9.375" style="60" customWidth="true"/>
    <col min="2311" max="2311" width="7.75" style="60" customWidth="true"/>
    <col min="2312" max="2312" width="9.5" style="60" customWidth="true"/>
    <col min="2313" max="2313" width="25.25" style="60" customWidth="true"/>
    <col min="2314" max="2560" width="9" style="60"/>
    <col min="2561" max="2561" width="18.5" style="60" customWidth="true"/>
    <col min="2562" max="2562" width="7.5" style="60" customWidth="true"/>
    <col min="2563" max="2563" width="9.25" style="60" customWidth="true"/>
    <col min="2564" max="2564" width="9.375" style="60" customWidth="true"/>
    <col min="2565" max="2565" width="7.375" style="60" customWidth="true"/>
    <col min="2566" max="2566" width="9.375" style="60" customWidth="true"/>
    <col min="2567" max="2567" width="7.75" style="60" customWidth="true"/>
    <col min="2568" max="2568" width="9.5" style="60" customWidth="true"/>
    <col min="2569" max="2569" width="25.25" style="60" customWidth="true"/>
    <col min="2570" max="2816" width="9" style="60"/>
    <col min="2817" max="2817" width="18.5" style="60" customWidth="true"/>
    <col min="2818" max="2818" width="7.5" style="60" customWidth="true"/>
    <col min="2819" max="2819" width="9.25" style="60" customWidth="true"/>
    <col min="2820" max="2820" width="9.375" style="60" customWidth="true"/>
    <col min="2821" max="2821" width="7.375" style="60" customWidth="true"/>
    <col min="2822" max="2822" width="9.375" style="60" customWidth="true"/>
    <col min="2823" max="2823" width="7.75" style="60" customWidth="true"/>
    <col min="2824" max="2824" width="9.5" style="60" customWidth="true"/>
    <col min="2825" max="2825" width="25.25" style="60" customWidth="true"/>
    <col min="2826" max="3072" width="9" style="60"/>
    <col min="3073" max="3073" width="18.5" style="60" customWidth="true"/>
    <col min="3074" max="3074" width="7.5" style="60" customWidth="true"/>
    <col min="3075" max="3075" width="9.25" style="60" customWidth="true"/>
    <col min="3076" max="3076" width="9.375" style="60" customWidth="true"/>
    <col min="3077" max="3077" width="7.375" style="60" customWidth="true"/>
    <col min="3078" max="3078" width="9.375" style="60" customWidth="true"/>
    <col min="3079" max="3079" width="7.75" style="60" customWidth="true"/>
    <col min="3080" max="3080" width="9.5" style="60" customWidth="true"/>
    <col min="3081" max="3081" width="25.25" style="60" customWidth="true"/>
    <col min="3082" max="3328" width="9" style="60"/>
    <col min="3329" max="3329" width="18.5" style="60" customWidth="true"/>
    <col min="3330" max="3330" width="7.5" style="60" customWidth="true"/>
    <col min="3331" max="3331" width="9.25" style="60" customWidth="true"/>
    <col min="3332" max="3332" width="9.375" style="60" customWidth="true"/>
    <col min="3333" max="3333" width="7.375" style="60" customWidth="true"/>
    <col min="3334" max="3334" width="9.375" style="60" customWidth="true"/>
    <col min="3335" max="3335" width="7.75" style="60" customWidth="true"/>
    <col min="3336" max="3336" width="9.5" style="60" customWidth="true"/>
    <col min="3337" max="3337" width="25.25" style="60" customWidth="true"/>
    <col min="3338" max="3584" width="9" style="60"/>
    <col min="3585" max="3585" width="18.5" style="60" customWidth="true"/>
    <col min="3586" max="3586" width="7.5" style="60" customWidth="true"/>
    <col min="3587" max="3587" width="9.25" style="60" customWidth="true"/>
    <col min="3588" max="3588" width="9.375" style="60" customWidth="true"/>
    <col min="3589" max="3589" width="7.375" style="60" customWidth="true"/>
    <col min="3590" max="3590" width="9.375" style="60" customWidth="true"/>
    <col min="3591" max="3591" width="7.75" style="60" customWidth="true"/>
    <col min="3592" max="3592" width="9.5" style="60" customWidth="true"/>
    <col min="3593" max="3593" width="25.25" style="60" customWidth="true"/>
    <col min="3594" max="3840" width="9" style="60"/>
    <col min="3841" max="3841" width="18.5" style="60" customWidth="true"/>
    <col min="3842" max="3842" width="7.5" style="60" customWidth="true"/>
    <col min="3843" max="3843" width="9.25" style="60" customWidth="true"/>
    <col min="3844" max="3844" width="9.375" style="60" customWidth="true"/>
    <col min="3845" max="3845" width="7.375" style="60" customWidth="true"/>
    <col min="3846" max="3846" width="9.375" style="60" customWidth="true"/>
    <col min="3847" max="3847" width="7.75" style="60" customWidth="true"/>
    <col min="3848" max="3848" width="9.5" style="60" customWidth="true"/>
    <col min="3849" max="3849" width="25.25" style="60" customWidth="true"/>
    <col min="3850" max="4096" width="9" style="60"/>
    <col min="4097" max="4097" width="18.5" style="60" customWidth="true"/>
    <col min="4098" max="4098" width="7.5" style="60" customWidth="true"/>
    <col min="4099" max="4099" width="9.25" style="60" customWidth="true"/>
    <col min="4100" max="4100" width="9.375" style="60" customWidth="true"/>
    <col min="4101" max="4101" width="7.375" style="60" customWidth="true"/>
    <col min="4102" max="4102" width="9.375" style="60" customWidth="true"/>
    <col min="4103" max="4103" width="7.75" style="60" customWidth="true"/>
    <col min="4104" max="4104" width="9.5" style="60" customWidth="true"/>
    <col min="4105" max="4105" width="25.25" style="60" customWidth="true"/>
    <col min="4106" max="4352" width="9" style="60"/>
    <col min="4353" max="4353" width="18.5" style="60" customWidth="true"/>
    <col min="4354" max="4354" width="7.5" style="60" customWidth="true"/>
    <col min="4355" max="4355" width="9.25" style="60" customWidth="true"/>
    <col min="4356" max="4356" width="9.375" style="60" customWidth="true"/>
    <col min="4357" max="4357" width="7.375" style="60" customWidth="true"/>
    <col min="4358" max="4358" width="9.375" style="60" customWidth="true"/>
    <col min="4359" max="4359" width="7.75" style="60" customWidth="true"/>
    <col min="4360" max="4360" width="9.5" style="60" customWidth="true"/>
    <col min="4361" max="4361" width="25.25" style="60" customWidth="true"/>
    <col min="4362" max="4608" width="9" style="60"/>
    <col min="4609" max="4609" width="18.5" style="60" customWidth="true"/>
    <col min="4610" max="4610" width="7.5" style="60" customWidth="true"/>
    <col min="4611" max="4611" width="9.25" style="60" customWidth="true"/>
    <col min="4612" max="4612" width="9.375" style="60" customWidth="true"/>
    <col min="4613" max="4613" width="7.375" style="60" customWidth="true"/>
    <col min="4614" max="4614" width="9.375" style="60" customWidth="true"/>
    <col min="4615" max="4615" width="7.75" style="60" customWidth="true"/>
    <col min="4616" max="4616" width="9.5" style="60" customWidth="true"/>
    <col min="4617" max="4617" width="25.25" style="60" customWidth="true"/>
    <col min="4618" max="4864" width="9" style="60"/>
    <col min="4865" max="4865" width="18.5" style="60" customWidth="true"/>
    <col min="4866" max="4866" width="7.5" style="60" customWidth="true"/>
    <col min="4867" max="4867" width="9.25" style="60" customWidth="true"/>
    <col min="4868" max="4868" width="9.375" style="60" customWidth="true"/>
    <col min="4869" max="4869" width="7.375" style="60" customWidth="true"/>
    <col min="4870" max="4870" width="9.375" style="60" customWidth="true"/>
    <col min="4871" max="4871" width="7.75" style="60" customWidth="true"/>
    <col min="4872" max="4872" width="9.5" style="60" customWidth="true"/>
    <col min="4873" max="4873" width="25.25" style="60" customWidth="true"/>
    <col min="4874" max="5120" width="9" style="60"/>
    <col min="5121" max="5121" width="18.5" style="60" customWidth="true"/>
    <col min="5122" max="5122" width="7.5" style="60" customWidth="true"/>
    <col min="5123" max="5123" width="9.25" style="60" customWidth="true"/>
    <col min="5124" max="5124" width="9.375" style="60" customWidth="true"/>
    <col min="5125" max="5125" width="7.375" style="60" customWidth="true"/>
    <col min="5126" max="5126" width="9.375" style="60" customWidth="true"/>
    <col min="5127" max="5127" width="7.75" style="60" customWidth="true"/>
    <col min="5128" max="5128" width="9.5" style="60" customWidth="true"/>
    <col min="5129" max="5129" width="25.25" style="60" customWidth="true"/>
    <col min="5130" max="5376" width="9" style="60"/>
    <col min="5377" max="5377" width="18.5" style="60" customWidth="true"/>
    <col min="5378" max="5378" width="7.5" style="60" customWidth="true"/>
    <col min="5379" max="5379" width="9.25" style="60" customWidth="true"/>
    <col min="5380" max="5380" width="9.375" style="60" customWidth="true"/>
    <col min="5381" max="5381" width="7.375" style="60" customWidth="true"/>
    <col min="5382" max="5382" width="9.375" style="60" customWidth="true"/>
    <col min="5383" max="5383" width="7.75" style="60" customWidth="true"/>
    <col min="5384" max="5384" width="9.5" style="60" customWidth="true"/>
    <col min="5385" max="5385" width="25.25" style="60" customWidth="true"/>
    <col min="5386" max="5632" width="9" style="60"/>
    <col min="5633" max="5633" width="18.5" style="60" customWidth="true"/>
    <col min="5634" max="5634" width="7.5" style="60" customWidth="true"/>
    <col min="5635" max="5635" width="9.25" style="60" customWidth="true"/>
    <col min="5636" max="5636" width="9.375" style="60" customWidth="true"/>
    <col min="5637" max="5637" width="7.375" style="60" customWidth="true"/>
    <col min="5638" max="5638" width="9.375" style="60" customWidth="true"/>
    <col min="5639" max="5639" width="7.75" style="60" customWidth="true"/>
    <col min="5640" max="5640" width="9.5" style="60" customWidth="true"/>
    <col min="5641" max="5641" width="25.25" style="60" customWidth="true"/>
    <col min="5642" max="5888" width="9" style="60"/>
    <col min="5889" max="5889" width="18.5" style="60" customWidth="true"/>
    <col min="5890" max="5890" width="7.5" style="60" customWidth="true"/>
    <col min="5891" max="5891" width="9.25" style="60" customWidth="true"/>
    <col min="5892" max="5892" width="9.375" style="60" customWidth="true"/>
    <col min="5893" max="5893" width="7.375" style="60" customWidth="true"/>
    <col min="5894" max="5894" width="9.375" style="60" customWidth="true"/>
    <col min="5895" max="5895" width="7.75" style="60" customWidth="true"/>
    <col min="5896" max="5896" width="9.5" style="60" customWidth="true"/>
    <col min="5897" max="5897" width="25.25" style="60" customWidth="true"/>
    <col min="5898" max="6144" width="9" style="60"/>
    <col min="6145" max="6145" width="18.5" style="60" customWidth="true"/>
    <col min="6146" max="6146" width="7.5" style="60" customWidth="true"/>
    <col min="6147" max="6147" width="9.25" style="60" customWidth="true"/>
    <col min="6148" max="6148" width="9.375" style="60" customWidth="true"/>
    <col min="6149" max="6149" width="7.375" style="60" customWidth="true"/>
    <col min="6150" max="6150" width="9.375" style="60" customWidth="true"/>
    <col min="6151" max="6151" width="7.75" style="60" customWidth="true"/>
    <col min="6152" max="6152" width="9.5" style="60" customWidth="true"/>
    <col min="6153" max="6153" width="25.25" style="60" customWidth="true"/>
    <col min="6154" max="6400" width="9" style="60"/>
    <col min="6401" max="6401" width="18.5" style="60" customWidth="true"/>
    <col min="6402" max="6402" width="7.5" style="60" customWidth="true"/>
    <col min="6403" max="6403" width="9.25" style="60" customWidth="true"/>
    <col min="6404" max="6404" width="9.375" style="60" customWidth="true"/>
    <col min="6405" max="6405" width="7.375" style="60" customWidth="true"/>
    <col min="6406" max="6406" width="9.375" style="60" customWidth="true"/>
    <col min="6407" max="6407" width="7.75" style="60" customWidth="true"/>
    <col min="6408" max="6408" width="9.5" style="60" customWidth="true"/>
    <col min="6409" max="6409" width="25.25" style="60" customWidth="true"/>
    <col min="6410" max="6656" width="9" style="60"/>
    <col min="6657" max="6657" width="18.5" style="60" customWidth="true"/>
    <col min="6658" max="6658" width="7.5" style="60" customWidth="true"/>
    <col min="6659" max="6659" width="9.25" style="60" customWidth="true"/>
    <col min="6660" max="6660" width="9.375" style="60" customWidth="true"/>
    <col min="6661" max="6661" width="7.375" style="60" customWidth="true"/>
    <col min="6662" max="6662" width="9.375" style="60" customWidth="true"/>
    <col min="6663" max="6663" width="7.75" style="60" customWidth="true"/>
    <col min="6664" max="6664" width="9.5" style="60" customWidth="true"/>
    <col min="6665" max="6665" width="25.25" style="60" customWidth="true"/>
    <col min="6666" max="6912" width="9" style="60"/>
    <col min="6913" max="6913" width="18.5" style="60" customWidth="true"/>
    <col min="6914" max="6914" width="7.5" style="60" customWidth="true"/>
    <col min="6915" max="6915" width="9.25" style="60" customWidth="true"/>
    <col min="6916" max="6916" width="9.375" style="60" customWidth="true"/>
    <col min="6917" max="6917" width="7.375" style="60" customWidth="true"/>
    <col min="6918" max="6918" width="9.375" style="60" customWidth="true"/>
    <col min="6919" max="6919" width="7.75" style="60" customWidth="true"/>
    <col min="6920" max="6920" width="9.5" style="60" customWidth="true"/>
    <col min="6921" max="6921" width="25.25" style="60" customWidth="true"/>
    <col min="6922" max="7168" width="9" style="60"/>
    <col min="7169" max="7169" width="18.5" style="60" customWidth="true"/>
    <col min="7170" max="7170" width="7.5" style="60" customWidth="true"/>
    <col min="7171" max="7171" width="9.25" style="60" customWidth="true"/>
    <col min="7172" max="7172" width="9.375" style="60" customWidth="true"/>
    <col min="7173" max="7173" width="7.375" style="60" customWidth="true"/>
    <col min="7174" max="7174" width="9.375" style="60" customWidth="true"/>
    <col min="7175" max="7175" width="7.75" style="60" customWidth="true"/>
    <col min="7176" max="7176" width="9.5" style="60" customWidth="true"/>
    <col min="7177" max="7177" width="25.25" style="60" customWidth="true"/>
    <col min="7178" max="7424" width="9" style="60"/>
    <col min="7425" max="7425" width="18.5" style="60" customWidth="true"/>
    <col min="7426" max="7426" width="7.5" style="60" customWidth="true"/>
    <col min="7427" max="7427" width="9.25" style="60" customWidth="true"/>
    <col min="7428" max="7428" width="9.375" style="60" customWidth="true"/>
    <col min="7429" max="7429" width="7.375" style="60" customWidth="true"/>
    <col min="7430" max="7430" width="9.375" style="60" customWidth="true"/>
    <col min="7431" max="7431" width="7.75" style="60" customWidth="true"/>
    <col min="7432" max="7432" width="9.5" style="60" customWidth="true"/>
    <col min="7433" max="7433" width="25.25" style="60" customWidth="true"/>
    <col min="7434" max="7680" width="9" style="60"/>
    <col min="7681" max="7681" width="18.5" style="60" customWidth="true"/>
    <col min="7682" max="7682" width="7.5" style="60" customWidth="true"/>
    <col min="7683" max="7683" width="9.25" style="60" customWidth="true"/>
    <col min="7684" max="7684" width="9.375" style="60" customWidth="true"/>
    <col min="7685" max="7685" width="7.375" style="60" customWidth="true"/>
    <col min="7686" max="7686" width="9.375" style="60" customWidth="true"/>
    <col min="7687" max="7687" width="7.75" style="60" customWidth="true"/>
    <col min="7688" max="7688" width="9.5" style="60" customWidth="true"/>
    <col min="7689" max="7689" width="25.25" style="60" customWidth="true"/>
    <col min="7690" max="7936" width="9" style="60"/>
    <col min="7937" max="7937" width="18.5" style="60" customWidth="true"/>
    <col min="7938" max="7938" width="7.5" style="60" customWidth="true"/>
    <col min="7939" max="7939" width="9.25" style="60" customWidth="true"/>
    <col min="7940" max="7940" width="9.375" style="60" customWidth="true"/>
    <col min="7941" max="7941" width="7.375" style="60" customWidth="true"/>
    <col min="7942" max="7942" width="9.375" style="60" customWidth="true"/>
    <col min="7943" max="7943" width="7.75" style="60" customWidth="true"/>
    <col min="7944" max="7944" width="9.5" style="60" customWidth="true"/>
    <col min="7945" max="7945" width="25.25" style="60" customWidth="true"/>
    <col min="7946" max="8192" width="9" style="60"/>
    <col min="8193" max="8193" width="18.5" style="60" customWidth="true"/>
    <col min="8194" max="8194" width="7.5" style="60" customWidth="true"/>
    <col min="8195" max="8195" width="9.25" style="60" customWidth="true"/>
    <col min="8196" max="8196" width="9.375" style="60" customWidth="true"/>
    <col min="8197" max="8197" width="7.375" style="60" customWidth="true"/>
    <col min="8198" max="8198" width="9.375" style="60" customWidth="true"/>
    <col min="8199" max="8199" width="7.75" style="60" customWidth="true"/>
    <col min="8200" max="8200" width="9.5" style="60" customWidth="true"/>
    <col min="8201" max="8201" width="25.25" style="60" customWidth="true"/>
    <col min="8202" max="8448" width="9" style="60"/>
    <col min="8449" max="8449" width="18.5" style="60" customWidth="true"/>
    <col min="8450" max="8450" width="7.5" style="60" customWidth="true"/>
    <col min="8451" max="8451" width="9.25" style="60" customWidth="true"/>
    <col min="8452" max="8452" width="9.375" style="60" customWidth="true"/>
    <col min="8453" max="8453" width="7.375" style="60" customWidth="true"/>
    <col min="8454" max="8454" width="9.375" style="60" customWidth="true"/>
    <col min="8455" max="8455" width="7.75" style="60" customWidth="true"/>
    <col min="8456" max="8456" width="9.5" style="60" customWidth="true"/>
    <col min="8457" max="8457" width="25.25" style="60" customWidth="true"/>
    <col min="8458" max="8704" width="9" style="60"/>
    <col min="8705" max="8705" width="18.5" style="60" customWidth="true"/>
    <col min="8706" max="8706" width="7.5" style="60" customWidth="true"/>
    <col min="8707" max="8707" width="9.25" style="60" customWidth="true"/>
    <col min="8708" max="8708" width="9.375" style="60" customWidth="true"/>
    <col min="8709" max="8709" width="7.375" style="60" customWidth="true"/>
    <col min="8710" max="8710" width="9.375" style="60" customWidth="true"/>
    <col min="8711" max="8711" width="7.75" style="60" customWidth="true"/>
    <col min="8712" max="8712" width="9.5" style="60" customWidth="true"/>
    <col min="8713" max="8713" width="25.25" style="60" customWidth="true"/>
    <col min="8714" max="8960" width="9" style="60"/>
    <col min="8961" max="8961" width="18.5" style="60" customWidth="true"/>
    <col min="8962" max="8962" width="7.5" style="60" customWidth="true"/>
    <col min="8963" max="8963" width="9.25" style="60" customWidth="true"/>
    <col min="8964" max="8964" width="9.375" style="60" customWidth="true"/>
    <col min="8965" max="8965" width="7.375" style="60" customWidth="true"/>
    <col min="8966" max="8966" width="9.375" style="60" customWidth="true"/>
    <col min="8967" max="8967" width="7.75" style="60" customWidth="true"/>
    <col min="8968" max="8968" width="9.5" style="60" customWidth="true"/>
    <col min="8969" max="8969" width="25.25" style="60" customWidth="true"/>
    <col min="8970" max="9216" width="9" style="60"/>
    <col min="9217" max="9217" width="18.5" style="60" customWidth="true"/>
    <col min="9218" max="9218" width="7.5" style="60" customWidth="true"/>
    <col min="9219" max="9219" width="9.25" style="60" customWidth="true"/>
    <col min="9220" max="9220" width="9.375" style="60" customWidth="true"/>
    <col min="9221" max="9221" width="7.375" style="60" customWidth="true"/>
    <col min="9222" max="9222" width="9.375" style="60" customWidth="true"/>
    <col min="9223" max="9223" width="7.75" style="60" customWidth="true"/>
    <col min="9224" max="9224" width="9.5" style="60" customWidth="true"/>
    <col min="9225" max="9225" width="25.25" style="60" customWidth="true"/>
    <col min="9226" max="9472" width="9" style="60"/>
    <col min="9473" max="9473" width="18.5" style="60" customWidth="true"/>
    <col min="9474" max="9474" width="7.5" style="60" customWidth="true"/>
    <col min="9475" max="9475" width="9.25" style="60" customWidth="true"/>
    <col min="9476" max="9476" width="9.375" style="60" customWidth="true"/>
    <col min="9477" max="9477" width="7.375" style="60" customWidth="true"/>
    <col min="9478" max="9478" width="9.375" style="60" customWidth="true"/>
    <col min="9479" max="9479" width="7.75" style="60" customWidth="true"/>
    <col min="9480" max="9480" width="9.5" style="60" customWidth="true"/>
    <col min="9481" max="9481" width="25.25" style="60" customWidth="true"/>
    <col min="9482" max="9728" width="9" style="60"/>
    <col min="9729" max="9729" width="18.5" style="60" customWidth="true"/>
    <col min="9730" max="9730" width="7.5" style="60" customWidth="true"/>
    <col min="9731" max="9731" width="9.25" style="60" customWidth="true"/>
    <col min="9732" max="9732" width="9.375" style="60" customWidth="true"/>
    <col min="9733" max="9733" width="7.375" style="60" customWidth="true"/>
    <col min="9734" max="9734" width="9.375" style="60" customWidth="true"/>
    <col min="9735" max="9735" width="7.75" style="60" customWidth="true"/>
    <col min="9736" max="9736" width="9.5" style="60" customWidth="true"/>
    <col min="9737" max="9737" width="25.25" style="60" customWidth="true"/>
    <col min="9738" max="9984" width="9" style="60"/>
    <col min="9985" max="9985" width="18.5" style="60" customWidth="true"/>
    <col min="9986" max="9986" width="7.5" style="60" customWidth="true"/>
    <col min="9987" max="9987" width="9.25" style="60" customWidth="true"/>
    <col min="9988" max="9988" width="9.375" style="60" customWidth="true"/>
    <col min="9989" max="9989" width="7.375" style="60" customWidth="true"/>
    <col min="9990" max="9990" width="9.375" style="60" customWidth="true"/>
    <col min="9991" max="9991" width="7.75" style="60" customWidth="true"/>
    <col min="9992" max="9992" width="9.5" style="60" customWidth="true"/>
    <col min="9993" max="9993" width="25.25" style="60" customWidth="true"/>
    <col min="9994" max="10240" width="9" style="60"/>
    <col min="10241" max="10241" width="18.5" style="60" customWidth="true"/>
    <col min="10242" max="10242" width="7.5" style="60" customWidth="true"/>
    <col min="10243" max="10243" width="9.25" style="60" customWidth="true"/>
    <col min="10244" max="10244" width="9.375" style="60" customWidth="true"/>
    <col min="10245" max="10245" width="7.375" style="60" customWidth="true"/>
    <col min="10246" max="10246" width="9.375" style="60" customWidth="true"/>
    <col min="10247" max="10247" width="7.75" style="60" customWidth="true"/>
    <col min="10248" max="10248" width="9.5" style="60" customWidth="true"/>
    <col min="10249" max="10249" width="25.25" style="60" customWidth="true"/>
    <col min="10250" max="10496" width="9" style="60"/>
    <col min="10497" max="10497" width="18.5" style="60" customWidth="true"/>
    <col min="10498" max="10498" width="7.5" style="60" customWidth="true"/>
    <col min="10499" max="10499" width="9.25" style="60" customWidth="true"/>
    <col min="10500" max="10500" width="9.375" style="60" customWidth="true"/>
    <col min="10501" max="10501" width="7.375" style="60" customWidth="true"/>
    <col min="10502" max="10502" width="9.375" style="60" customWidth="true"/>
    <col min="10503" max="10503" width="7.75" style="60" customWidth="true"/>
    <col min="10504" max="10504" width="9.5" style="60" customWidth="true"/>
    <col min="10505" max="10505" width="25.25" style="60" customWidth="true"/>
    <col min="10506" max="10752" width="9" style="60"/>
    <col min="10753" max="10753" width="18.5" style="60" customWidth="true"/>
    <col min="10754" max="10754" width="7.5" style="60" customWidth="true"/>
    <col min="10755" max="10755" width="9.25" style="60" customWidth="true"/>
    <col min="10756" max="10756" width="9.375" style="60" customWidth="true"/>
    <col min="10757" max="10757" width="7.375" style="60" customWidth="true"/>
    <col min="10758" max="10758" width="9.375" style="60" customWidth="true"/>
    <col min="10759" max="10759" width="7.75" style="60" customWidth="true"/>
    <col min="10760" max="10760" width="9.5" style="60" customWidth="true"/>
    <col min="10761" max="10761" width="25.25" style="60" customWidth="true"/>
    <col min="10762" max="11008" width="9" style="60"/>
    <col min="11009" max="11009" width="18.5" style="60" customWidth="true"/>
    <col min="11010" max="11010" width="7.5" style="60" customWidth="true"/>
    <col min="11011" max="11011" width="9.25" style="60" customWidth="true"/>
    <col min="11012" max="11012" width="9.375" style="60" customWidth="true"/>
    <col min="11013" max="11013" width="7.375" style="60" customWidth="true"/>
    <col min="11014" max="11014" width="9.375" style="60" customWidth="true"/>
    <col min="11015" max="11015" width="7.75" style="60" customWidth="true"/>
    <col min="11016" max="11016" width="9.5" style="60" customWidth="true"/>
    <col min="11017" max="11017" width="25.25" style="60" customWidth="true"/>
    <col min="11018" max="11264" width="9" style="60"/>
    <col min="11265" max="11265" width="18.5" style="60" customWidth="true"/>
    <col min="11266" max="11266" width="7.5" style="60" customWidth="true"/>
    <col min="11267" max="11267" width="9.25" style="60" customWidth="true"/>
    <col min="11268" max="11268" width="9.375" style="60" customWidth="true"/>
    <col min="11269" max="11269" width="7.375" style="60" customWidth="true"/>
    <col min="11270" max="11270" width="9.375" style="60" customWidth="true"/>
    <col min="11271" max="11271" width="7.75" style="60" customWidth="true"/>
    <col min="11272" max="11272" width="9.5" style="60" customWidth="true"/>
    <col min="11273" max="11273" width="25.25" style="60" customWidth="true"/>
    <col min="11274" max="11520" width="9" style="60"/>
    <col min="11521" max="11521" width="18.5" style="60" customWidth="true"/>
    <col min="11522" max="11522" width="7.5" style="60" customWidth="true"/>
    <col min="11523" max="11523" width="9.25" style="60" customWidth="true"/>
    <col min="11524" max="11524" width="9.375" style="60" customWidth="true"/>
    <col min="11525" max="11525" width="7.375" style="60" customWidth="true"/>
    <col min="11526" max="11526" width="9.375" style="60" customWidth="true"/>
    <col min="11527" max="11527" width="7.75" style="60" customWidth="true"/>
    <col min="11528" max="11528" width="9.5" style="60" customWidth="true"/>
    <col min="11529" max="11529" width="25.25" style="60" customWidth="true"/>
    <col min="11530" max="11776" width="9" style="60"/>
    <col min="11777" max="11777" width="18.5" style="60" customWidth="true"/>
    <col min="11778" max="11778" width="7.5" style="60" customWidth="true"/>
    <col min="11779" max="11779" width="9.25" style="60" customWidth="true"/>
    <col min="11780" max="11780" width="9.375" style="60" customWidth="true"/>
    <col min="11781" max="11781" width="7.375" style="60" customWidth="true"/>
    <col min="11782" max="11782" width="9.375" style="60" customWidth="true"/>
    <col min="11783" max="11783" width="7.75" style="60" customWidth="true"/>
    <col min="11784" max="11784" width="9.5" style="60" customWidth="true"/>
    <col min="11785" max="11785" width="25.25" style="60" customWidth="true"/>
    <col min="11786" max="12032" width="9" style="60"/>
    <col min="12033" max="12033" width="18.5" style="60" customWidth="true"/>
    <col min="12034" max="12034" width="7.5" style="60" customWidth="true"/>
    <col min="12035" max="12035" width="9.25" style="60" customWidth="true"/>
    <col min="12036" max="12036" width="9.375" style="60" customWidth="true"/>
    <col min="12037" max="12037" width="7.375" style="60" customWidth="true"/>
    <col min="12038" max="12038" width="9.375" style="60" customWidth="true"/>
    <col min="12039" max="12039" width="7.75" style="60" customWidth="true"/>
    <col min="12040" max="12040" width="9.5" style="60" customWidth="true"/>
    <col min="12041" max="12041" width="25.25" style="60" customWidth="true"/>
    <col min="12042" max="12288" width="9" style="60"/>
    <col min="12289" max="12289" width="18.5" style="60" customWidth="true"/>
    <col min="12290" max="12290" width="7.5" style="60" customWidth="true"/>
    <col min="12291" max="12291" width="9.25" style="60" customWidth="true"/>
    <col min="12292" max="12292" width="9.375" style="60" customWidth="true"/>
    <col min="12293" max="12293" width="7.375" style="60" customWidth="true"/>
    <col min="12294" max="12294" width="9.375" style="60" customWidth="true"/>
    <col min="12295" max="12295" width="7.75" style="60" customWidth="true"/>
    <col min="12296" max="12296" width="9.5" style="60" customWidth="true"/>
    <col min="12297" max="12297" width="25.25" style="60" customWidth="true"/>
    <col min="12298" max="12544" width="9" style="60"/>
    <col min="12545" max="12545" width="18.5" style="60" customWidth="true"/>
    <col min="12546" max="12546" width="7.5" style="60" customWidth="true"/>
    <col min="12547" max="12547" width="9.25" style="60" customWidth="true"/>
    <col min="12548" max="12548" width="9.375" style="60" customWidth="true"/>
    <col min="12549" max="12549" width="7.375" style="60" customWidth="true"/>
    <col min="12550" max="12550" width="9.375" style="60" customWidth="true"/>
    <col min="12551" max="12551" width="7.75" style="60" customWidth="true"/>
    <col min="12552" max="12552" width="9.5" style="60" customWidth="true"/>
    <col min="12553" max="12553" width="25.25" style="60" customWidth="true"/>
    <col min="12554" max="12800" width="9" style="60"/>
    <col min="12801" max="12801" width="18.5" style="60" customWidth="true"/>
    <col min="12802" max="12802" width="7.5" style="60" customWidth="true"/>
    <col min="12803" max="12803" width="9.25" style="60" customWidth="true"/>
    <col min="12804" max="12804" width="9.375" style="60" customWidth="true"/>
    <col min="12805" max="12805" width="7.375" style="60" customWidth="true"/>
    <col min="12806" max="12806" width="9.375" style="60" customWidth="true"/>
    <col min="12807" max="12807" width="7.75" style="60" customWidth="true"/>
    <col min="12808" max="12808" width="9.5" style="60" customWidth="true"/>
    <col min="12809" max="12809" width="25.25" style="60" customWidth="true"/>
    <col min="12810" max="13056" width="9" style="60"/>
    <col min="13057" max="13057" width="18.5" style="60" customWidth="true"/>
    <col min="13058" max="13058" width="7.5" style="60" customWidth="true"/>
    <col min="13059" max="13059" width="9.25" style="60" customWidth="true"/>
    <col min="13060" max="13060" width="9.375" style="60" customWidth="true"/>
    <col min="13061" max="13061" width="7.375" style="60" customWidth="true"/>
    <col min="13062" max="13062" width="9.375" style="60" customWidth="true"/>
    <col min="13063" max="13063" width="7.75" style="60" customWidth="true"/>
    <col min="13064" max="13064" width="9.5" style="60" customWidth="true"/>
    <col min="13065" max="13065" width="25.25" style="60" customWidth="true"/>
    <col min="13066" max="13312" width="9" style="60"/>
    <col min="13313" max="13313" width="18.5" style="60" customWidth="true"/>
    <col min="13314" max="13314" width="7.5" style="60" customWidth="true"/>
    <col min="13315" max="13315" width="9.25" style="60" customWidth="true"/>
    <col min="13316" max="13316" width="9.375" style="60" customWidth="true"/>
    <col min="13317" max="13317" width="7.375" style="60" customWidth="true"/>
    <col min="13318" max="13318" width="9.375" style="60" customWidth="true"/>
    <col min="13319" max="13319" width="7.75" style="60" customWidth="true"/>
    <col min="13320" max="13320" width="9.5" style="60" customWidth="true"/>
    <col min="13321" max="13321" width="25.25" style="60" customWidth="true"/>
    <col min="13322" max="13568" width="9" style="60"/>
    <col min="13569" max="13569" width="18.5" style="60" customWidth="true"/>
    <col min="13570" max="13570" width="7.5" style="60" customWidth="true"/>
    <col min="13571" max="13571" width="9.25" style="60" customWidth="true"/>
    <col min="13572" max="13572" width="9.375" style="60" customWidth="true"/>
    <col min="13573" max="13573" width="7.375" style="60" customWidth="true"/>
    <col min="13574" max="13574" width="9.375" style="60" customWidth="true"/>
    <col min="13575" max="13575" width="7.75" style="60" customWidth="true"/>
    <col min="13576" max="13576" width="9.5" style="60" customWidth="true"/>
    <col min="13577" max="13577" width="25.25" style="60" customWidth="true"/>
    <col min="13578" max="13824" width="9" style="60"/>
    <col min="13825" max="13825" width="18.5" style="60" customWidth="true"/>
    <col min="13826" max="13826" width="7.5" style="60" customWidth="true"/>
    <col min="13827" max="13827" width="9.25" style="60" customWidth="true"/>
    <col min="13828" max="13828" width="9.375" style="60" customWidth="true"/>
    <col min="13829" max="13829" width="7.375" style="60" customWidth="true"/>
    <col min="13830" max="13830" width="9.375" style="60" customWidth="true"/>
    <col min="13831" max="13831" width="7.75" style="60" customWidth="true"/>
    <col min="13832" max="13832" width="9.5" style="60" customWidth="true"/>
    <col min="13833" max="13833" width="25.25" style="60" customWidth="true"/>
    <col min="13834" max="14080" width="9" style="60"/>
    <col min="14081" max="14081" width="18.5" style="60" customWidth="true"/>
    <col min="14082" max="14082" width="7.5" style="60" customWidth="true"/>
    <col min="14083" max="14083" width="9.25" style="60" customWidth="true"/>
    <col min="14084" max="14084" width="9.375" style="60" customWidth="true"/>
    <col min="14085" max="14085" width="7.375" style="60" customWidth="true"/>
    <col min="14086" max="14086" width="9.375" style="60" customWidth="true"/>
    <col min="14087" max="14087" width="7.75" style="60" customWidth="true"/>
    <col min="14088" max="14088" width="9.5" style="60" customWidth="true"/>
    <col min="14089" max="14089" width="25.25" style="60" customWidth="true"/>
    <col min="14090" max="14336" width="9" style="60"/>
    <col min="14337" max="14337" width="18.5" style="60" customWidth="true"/>
    <col min="14338" max="14338" width="7.5" style="60" customWidth="true"/>
    <col min="14339" max="14339" width="9.25" style="60" customWidth="true"/>
    <col min="14340" max="14340" width="9.375" style="60" customWidth="true"/>
    <col min="14341" max="14341" width="7.375" style="60" customWidth="true"/>
    <col min="14342" max="14342" width="9.375" style="60" customWidth="true"/>
    <col min="14343" max="14343" width="7.75" style="60" customWidth="true"/>
    <col min="14344" max="14344" width="9.5" style="60" customWidth="true"/>
    <col min="14345" max="14345" width="25.25" style="60" customWidth="true"/>
    <col min="14346" max="14592" width="9" style="60"/>
    <col min="14593" max="14593" width="18.5" style="60" customWidth="true"/>
    <col min="14594" max="14594" width="7.5" style="60" customWidth="true"/>
    <col min="14595" max="14595" width="9.25" style="60" customWidth="true"/>
    <col min="14596" max="14596" width="9.375" style="60" customWidth="true"/>
    <col min="14597" max="14597" width="7.375" style="60" customWidth="true"/>
    <col min="14598" max="14598" width="9.375" style="60" customWidth="true"/>
    <col min="14599" max="14599" width="7.75" style="60" customWidth="true"/>
    <col min="14600" max="14600" width="9.5" style="60" customWidth="true"/>
    <col min="14601" max="14601" width="25.25" style="60" customWidth="true"/>
    <col min="14602" max="14848" width="9" style="60"/>
    <col min="14849" max="14849" width="18.5" style="60" customWidth="true"/>
    <col min="14850" max="14850" width="7.5" style="60" customWidth="true"/>
    <col min="14851" max="14851" width="9.25" style="60" customWidth="true"/>
    <col min="14852" max="14852" width="9.375" style="60" customWidth="true"/>
    <col min="14853" max="14853" width="7.375" style="60" customWidth="true"/>
    <col min="14854" max="14854" width="9.375" style="60" customWidth="true"/>
    <col min="14855" max="14855" width="7.75" style="60" customWidth="true"/>
    <col min="14856" max="14856" width="9.5" style="60" customWidth="true"/>
    <col min="14857" max="14857" width="25.25" style="60" customWidth="true"/>
    <col min="14858" max="15104" width="9" style="60"/>
    <col min="15105" max="15105" width="18.5" style="60" customWidth="true"/>
    <col min="15106" max="15106" width="7.5" style="60" customWidth="true"/>
    <col min="15107" max="15107" width="9.25" style="60" customWidth="true"/>
    <col min="15108" max="15108" width="9.375" style="60" customWidth="true"/>
    <col min="15109" max="15109" width="7.375" style="60" customWidth="true"/>
    <col min="15110" max="15110" width="9.375" style="60" customWidth="true"/>
    <col min="15111" max="15111" width="7.75" style="60" customWidth="true"/>
    <col min="15112" max="15112" width="9.5" style="60" customWidth="true"/>
    <col min="15113" max="15113" width="25.25" style="60" customWidth="true"/>
    <col min="15114" max="15360" width="9" style="60"/>
    <col min="15361" max="15361" width="18.5" style="60" customWidth="true"/>
    <col min="15362" max="15362" width="7.5" style="60" customWidth="true"/>
    <col min="15363" max="15363" width="9.25" style="60" customWidth="true"/>
    <col min="15364" max="15364" width="9.375" style="60" customWidth="true"/>
    <col min="15365" max="15365" width="7.375" style="60" customWidth="true"/>
    <col min="15366" max="15366" width="9.375" style="60" customWidth="true"/>
    <col min="15367" max="15367" width="7.75" style="60" customWidth="true"/>
    <col min="15368" max="15368" width="9.5" style="60" customWidth="true"/>
    <col min="15369" max="15369" width="25.25" style="60" customWidth="true"/>
    <col min="15370" max="15616" width="9" style="60"/>
    <col min="15617" max="15617" width="18.5" style="60" customWidth="true"/>
    <col min="15618" max="15618" width="7.5" style="60" customWidth="true"/>
    <col min="15619" max="15619" width="9.25" style="60" customWidth="true"/>
    <col min="15620" max="15620" width="9.375" style="60" customWidth="true"/>
    <col min="15621" max="15621" width="7.375" style="60" customWidth="true"/>
    <col min="15622" max="15622" width="9.375" style="60" customWidth="true"/>
    <col min="15623" max="15623" width="7.75" style="60" customWidth="true"/>
    <col min="15624" max="15624" width="9.5" style="60" customWidth="true"/>
    <col min="15625" max="15625" width="25.25" style="60" customWidth="true"/>
    <col min="15626" max="15872" width="9" style="60"/>
    <col min="15873" max="15873" width="18.5" style="60" customWidth="true"/>
    <col min="15874" max="15874" width="7.5" style="60" customWidth="true"/>
    <col min="15875" max="15875" width="9.25" style="60" customWidth="true"/>
    <col min="15876" max="15876" width="9.375" style="60" customWidth="true"/>
    <col min="15877" max="15877" width="7.375" style="60" customWidth="true"/>
    <col min="15878" max="15878" width="9.375" style="60" customWidth="true"/>
    <col min="15879" max="15879" width="7.75" style="60" customWidth="true"/>
    <col min="15880" max="15880" width="9.5" style="60" customWidth="true"/>
    <col min="15881" max="15881" width="25.25" style="60" customWidth="true"/>
    <col min="15882" max="16128" width="9" style="60"/>
    <col min="16129" max="16129" width="18.5" style="60" customWidth="true"/>
    <col min="16130" max="16130" width="7.5" style="60" customWidth="true"/>
    <col min="16131" max="16131" width="9.25" style="60" customWidth="true"/>
    <col min="16132" max="16132" width="9.375" style="60" customWidth="true"/>
    <col min="16133" max="16133" width="7.375" style="60" customWidth="true"/>
    <col min="16134" max="16134" width="9.375" style="60" customWidth="true"/>
    <col min="16135" max="16135" width="7.75" style="60" customWidth="true"/>
    <col min="16136" max="16136" width="9.5" style="60" customWidth="true"/>
    <col min="16137" max="16137" width="25.25" style="60" customWidth="true"/>
    <col min="16138" max="16384" width="9" style="60"/>
  </cols>
  <sheetData>
    <row r="1" spans="1:1">
      <c r="A1" s="60" t="s">
        <v>24</v>
      </c>
    </row>
    <row r="2" ht="42" customHeight="true" spans="1:10">
      <c r="A2" s="61" t="s">
        <v>25</v>
      </c>
      <c r="B2" s="61"/>
      <c r="C2" s="62"/>
      <c r="D2" s="63"/>
      <c r="E2" s="63"/>
      <c r="F2" s="63"/>
      <c r="G2" s="63"/>
      <c r="H2" s="73"/>
      <c r="I2" s="61"/>
      <c r="J2" s="61"/>
    </row>
    <row r="3" ht="22.05" customHeight="true" spans="1:10">
      <c r="A3" s="64" t="s">
        <v>26</v>
      </c>
      <c r="B3" s="64" t="s">
        <v>27</v>
      </c>
      <c r="C3" s="65" t="s">
        <v>28</v>
      </c>
      <c r="D3" s="66" t="s">
        <v>29</v>
      </c>
      <c r="E3" s="66" t="s">
        <v>30</v>
      </c>
      <c r="F3" s="66" t="s">
        <v>31</v>
      </c>
      <c r="G3" s="66" t="s">
        <v>32</v>
      </c>
      <c r="H3" s="74" t="s">
        <v>33</v>
      </c>
      <c r="I3" s="64"/>
      <c r="J3" s="75" t="s">
        <v>34</v>
      </c>
    </row>
    <row r="4" ht="22.05" customHeight="true" spans="1:10">
      <c r="A4" s="64"/>
      <c r="B4" s="64"/>
      <c r="C4" s="65"/>
      <c r="D4" s="66"/>
      <c r="E4" s="66"/>
      <c r="F4" s="66"/>
      <c r="G4" s="66"/>
      <c r="H4" s="74" t="s">
        <v>35</v>
      </c>
      <c r="I4" s="74" t="s">
        <v>36</v>
      </c>
      <c r="J4" s="75"/>
    </row>
    <row r="5" ht="20" customHeight="true" spans="1:10">
      <c r="A5" s="67" t="s">
        <v>37</v>
      </c>
      <c r="B5" s="67" t="s">
        <v>38</v>
      </c>
      <c r="C5" s="67">
        <v>24.511</v>
      </c>
      <c r="D5" s="67">
        <v>63.248</v>
      </c>
      <c r="E5" s="67">
        <v>0.091</v>
      </c>
      <c r="F5" s="67">
        <v>63.343</v>
      </c>
      <c r="G5" s="67">
        <v>0.15</v>
      </c>
      <c r="H5" s="70">
        <v>21.643</v>
      </c>
      <c r="I5" s="76" t="s">
        <v>39</v>
      </c>
      <c r="J5" s="67">
        <f>C5+D5+E5-F5-G5</f>
        <v>24.357</v>
      </c>
    </row>
    <row r="6" ht="20" customHeight="true" spans="1:10">
      <c r="A6" s="68"/>
      <c r="B6" s="68"/>
      <c r="C6" s="68"/>
      <c r="D6" s="68"/>
      <c r="E6" s="68"/>
      <c r="F6" s="68"/>
      <c r="G6" s="68"/>
      <c r="H6" s="70">
        <v>3.31</v>
      </c>
      <c r="I6" s="76" t="s">
        <v>40</v>
      </c>
      <c r="J6" s="68"/>
    </row>
    <row r="7" ht="20" customHeight="true" spans="1:10">
      <c r="A7" s="68"/>
      <c r="B7" s="68"/>
      <c r="C7" s="68"/>
      <c r="D7" s="68"/>
      <c r="E7" s="68"/>
      <c r="F7" s="68"/>
      <c r="G7" s="68"/>
      <c r="H7" s="70">
        <v>3.84</v>
      </c>
      <c r="I7" s="76" t="s">
        <v>41</v>
      </c>
      <c r="J7" s="68"/>
    </row>
    <row r="8" ht="20" customHeight="true" spans="1:10">
      <c r="A8" s="68"/>
      <c r="B8" s="68"/>
      <c r="C8" s="68"/>
      <c r="D8" s="68"/>
      <c r="E8" s="68"/>
      <c r="F8" s="68"/>
      <c r="G8" s="68"/>
      <c r="H8" s="70">
        <v>17.41</v>
      </c>
      <c r="I8" s="76" t="s">
        <v>42</v>
      </c>
      <c r="J8" s="68"/>
    </row>
    <row r="9" ht="20" customHeight="true" spans="1:10">
      <c r="A9" s="69"/>
      <c r="B9" s="69"/>
      <c r="C9" s="69"/>
      <c r="D9" s="69"/>
      <c r="E9" s="69"/>
      <c r="F9" s="69"/>
      <c r="G9" s="69"/>
      <c r="H9" s="70">
        <v>17.14</v>
      </c>
      <c r="I9" s="76" t="s">
        <v>43</v>
      </c>
      <c r="J9" s="69"/>
    </row>
    <row r="10" ht="20" customHeight="true" spans="1:10">
      <c r="A10" s="67" t="s">
        <v>44</v>
      </c>
      <c r="B10" s="67" t="s">
        <v>45</v>
      </c>
      <c r="C10" s="67">
        <v>17.499</v>
      </c>
      <c r="D10" s="67">
        <v>33.2215</v>
      </c>
      <c r="E10" s="67">
        <v>0.5395</v>
      </c>
      <c r="F10" s="67">
        <v>30.74</v>
      </c>
      <c r="G10" s="67">
        <v>0.1325</v>
      </c>
      <c r="H10" s="70">
        <v>1.92</v>
      </c>
      <c r="I10" s="76" t="s">
        <v>40</v>
      </c>
      <c r="J10" s="67">
        <f>C10+D10+E10-F10-G10</f>
        <v>20.3875</v>
      </c>
    </row>
    <row r="11" ht="20" customHeight="true" spans="1:10">
      <c r="A11" s="68"/>
      <c r="B11" s="68"/>
      <c r="C11" s="68"/>
      <c r="D11" s="68"/>
      <c r="E11" s="68"/>
      <c r="F11" s="68"/>
      <c r="G11" s="68"/>
      <c r="H11" s="70">
        <v>17.05</v>
      </c>
      <c r="I11" s="76" t="s">
        <v>41</v>
      </c>
      <c r="J11" s="68"/>
    </row>
    <row r="12" ht="20" customHeight="true" spans="1:10">
      <c r="A12" s="69"/>
      <c r="B12" s="69"/>
      <c r="C12" s="69"/>
      <c r="D12" s="69"/>
      <c r="E12" s="69"/>
      <c r="F12" s="69"/>
      <c r="G12" s="69"/>
      <c r="H12" s="70">
        <v>11.77</v>
      </c>
      <c r="I12" s="76" t="s">
        <v>43</v>
      </c>
      <c r="J12" s="69"/>
    </row>
    <row r="13" ht="20" customHeight="true" spans="1:10">
      <c r="A13" s="70" t="s">
        <v>46</v>
      </c>
      <c r="B13" s="70" t="s">
        <v>47</v>
      </c>
      <c r="C13" s="71">
        <v>4.387</v>
      </c>
      <c r="D13" s="72">
        <v>1.124</v>
      </c>
      <c r="E13" s="70">
        <v>0.151</v>
      </c>
      <c r="F13" s="72"/>
      <c r="G13" s="72"/>
      <c r="H13" s="70"/>
      <c r="I13" s="76" t="s">
        <v>48</v>
      </c>
      <c r="J13" s="70">
        <f>C13+D13+E13-F13-G13</f>
        <v>5.662</v>
      </c>
    </row>
    <row r="14" ht="20" customHeight="true" spans="1:10">
      <c r="A14" s="67" t="s">
        <v>49</v>
      </c>
      <c r="B14" s="67" t="s">
        <v>50</v>
      </c>
      <c r="C14" s="67">
        <v>316.05</v>
      </c>
      <c r="D14" s="67">
        <v>1363.5355</v>
      </c>
      <c r="E14" s="67"/>
      <c r="F14" s="67">
        <v>1439.58</v>
      </c>
      <c r="G14" s="67"/>
      <c r="H14" s="70">
        <v>163.07</v>
      </c>
      <c r="I14" s="76" t="s">
        <v>51</v>
      </c>
      <c r="J14" s="67">
        <f>C14+D14+E14-F14-G14</f>
        <v>240.0055</v>
      </c>
    </row>
    <row r="15" ht="20" customHeight="true" spans="1:10">
      <c r="A15" s="68"/>
      <c r="B15" s="68"/>
      <c r="C15" s="68"/>
      <c r="D15" s="68"/>
      <c r="E15" s="68"/>
      <c r="F15" s="68"/>
      <c r="G15" s="68"/>
      <c r="H15" s="70">
        <v>203.29</v>
      </c>
      <c r="I15" s="76" t="s">
        <v>52</v>
      </c>
      <c r="J15" s="68"/>
    </row>
    <row r="16" ht="20" customHeight="true" spans="1:10">
      <c r="A16" s="68"/>
      <c r="B16" s="68"/>
      <c r="C16" s="68"/>
      <c r="D16" s="68"/>
      <c r="E16" s="68"/>
      <c r="F16" s="68"/>
      <c r="G16" s="68"/>
      <c r="H16" s="70">
        <v>942.36</v>
      </c>
      <c r="I16" s="76" t="s">
        <v>53</v>
      </c>
      <c r="J16" s="68"/>
    </row>
    <row r="17" ht="20" customHeight="true" spans="1:10">
      <c r="A17" s="68"/>
      <c r="B17" s="68"/>
      <c r="C17" s="68"/>
      <c r="D17" s="68"/>
      <c r="E17" s="68"/>
      <c r="F17" s="68"/>
      <c r="G17" s="68"/>
      <c r="H17" s="70">
        <v>34.11</v>
      </c>
      <c r="I17" s="76" t="s">
        <v>54</v>
      </c>
      <c r="J17" s="68"/>
    </row>
    <row r="18" ht="20" customHeight="true" spans="1:10">
      <c r="A18" s="68"/>
      <c r="B18" s="68"/>
      <c r="C18" s="68"/>
      <c r="D18" s="68"/>
      <c r="E18" s="68"/>
      <c r="F18" s="68"/>
      <c r="G18" s="68"/>
      <c r="H18" s="70">
        <v>16.51</v>
      </c>
      <c r="I18" s="76" t="s">
        <v>40</v>
      </c>
      <c r="J18" s="68"/>
    </row>
    <row r="19" ht="20" customHeight="true" spans="1:10">
      <c r="A19" s="68"/>
      <c r="B19" s="68"/>
      <c r="C19" s="68"/>
      <c r="D19" s="68"/>
      <c r="E19" s="68"/>
      <c r="F19" s="68"/>
      <c r="G19" s="68"/>
      <c r="H19" s="70">
        <v>37.27</v>
      </c>
      <c r="I19" s="76" t="s">
        <v>55</v>
      </c>
      <c r="J19" s="68"/>
    </row>
    <row r="20" ht="20" customHeight="true" spans="1:10">
      <c r="A20" s="69"/>
      <c r="B20" s="69"/>
      <c r="C20" s="69"/>
      <c r="D20" s="69"/>
      <c r="E20" s="69"/>
      <c r="F20" s="69"/>
      <c r="G20" s="69"/>
      <c r="H20" s="70">
        <v>42.97</v>
      </c>
      <c r="I20" s="76" t="s">
        <v>43</v>
      </c>
      <c r="J20" s="69"/>
    </row>
    <row r="21" ht="20" customHeight="true" spans="1:10">
      <c r="A21" s="67" t="s">
        <v>56</v>
      </c>
      <c r="B21" s="67" t="s">
        <v>57</v>
      </c>
      <c r="C21" s="67">
        <v>101.232</v>
      </c>
      <c r="D21" s="67">
        <v>989.192</v>
      </c>
      <c r="E21" s="67">
        <v>0.942</v>
      </c>
      <c r="F21" s="67">
        <v>1023.907</v>
      </c>
      <c r="G21" s="67"/>
      <c r="H21" s="70">
        <v>221.69</v>
      </c>
      <c r="I21" s="77" t="s">
        <v>58</v>
      </c>
      <c r="J21" s="67">
        <f>C21+D21+E21-F21-G21</f>
        <v>67.4590000000001</v>
      </c>
    </row>
    <row r="22" ht="20" customHeight="true" spans="1:10">
      <c r="A22" s="68"/>
      <c r="B22" s="68"/>
      <c r="C22" s="68"/>
      <c r="D22" s="68"/>
      <c r="E22" s="68"/>
      <c r="F22" s="68"/>
      <c r="G22" s="68"/>
      <c r="H22" s="70">
        <v>58.41</v>
      </c>
      <c r="I22" s="77" t="s">
        <v>59</v>
      </c>
      <c r="J22" s="68"/>
    </row>
    <row r="23" ht="20" customHeight="true" spans="1:10">
      <c r="A23" s="68"/>
      <c r="B23" s="68"/>
      <c r="C23" s="68"/>
      <c r="D23" s="68"/>
      <c r="E23" s="68"/>
      <c r="F23" s="68"/>
      <c r="G23" s="68"/>
      <c r="H23" s="70">
        <v>30.62</v>
      </c>
      <c r="I23" s="77" t="s">
        <v>54</v>
      </c>
      <c r="J23" s="68"/>
    </row>
    <row r="24" ht="20" customHeight="true" spans="1:10">
      <c r="A24" s="68"/>
      <c r="B24" s="68"/>
      <c r="C24" s="68"/>
      <c r="D24" s="68"/>
      <c r="E24" s="68"/>
      <c r="F24" s="68"/>
      <c r="G24" s="68"/>
      <c r="H24" s="70">
        <v>4.07</v>
      </c>
      <c r="I24" s="77" t="s">
        <v>43</v>
      </c>
      <c r="J24" s="68"/>
    </row>
    <row r="25" ht="20" customHeight="true" spans="1:10">
      <c r="A25" s="69"/>
      <c r="B25" s="69"/>
      <c r="C25" s="69"/>
      <c r="D25" s="69"/>
      <c r="E25" s="69"/>
      <c r="F25" s="69"/>
      <c r="G25" s="69"/>
      <c r="H25" s="70">
        <v>709.117</v>
      </c>
      <c r="I25" s="77" t="s">
        <v>60</v>
      </c>
      <c r="J25" s="69"/>
    </row>
    <row r="26" ht="20" customHeight="true" spans="1:10">
      <c r="A26" s="70" t="s">
        <v>61</v>
      </c>
      <c r="B26" s="70" t="s">
        <v>62</v>
      </c>
      <c r="C26" s="71">
        <v>4.948</v>
      </c>
      <c r="D26" s="72">
        <v>6.059</v>
      </c>
      <c r="E26" s="70"/>
      <c r="F26" s="72">
        <v>9.787</v>
      </c>
      <c r="G26" s="72"/>
      <c r="H26" s="70">
        <v>9.787</v>
      </c>
      <c r="I26" s="76" t="s">
        <v>63</v>
      </c>
      <c r="J26" s="70">
        <f t="shared" ref="J26:J31" si="0">C26+D26+E26-F26-G26</f>
        <v>1.22</v>
      </c>
    </row>
    <row r="27" ht="20" customHeight="true" spans="1:11">
      <c r="A27" s="70" t="s">
        <v>64</v>
      </c>
      <c r="B27" s="70" t="s">
        <v>65</v>
      </c>
      <c r="C27" s="71">
        <v>0.958</v>
      </c>
      <c r="D27" s="72">
        <v>5.606</v>
      </c>
      <c r="E27" s="70"/>
      <c r="F27" s="70"/>
      <c r="G27" s="72"/>
      <c r="H27" s="70"/>
      <c r="I27" s="76" t="s">
        <v>48</v>
      </c>
      <c r="J27" s="70">
        <f t="shared" si="0"/>
        <v>6.564</v>
      </c>
      <c r="K27" s="60" t="s">
        <v>66</v>
      </c>
    </row>
    <row r="28" ht="20" customHeight="true" spans="1:10">
      <c r="A28" s="70" t="s">
        <v>67</v>
      </c>
      <c r="B28" s="70" t="s">
        <v>68</v>
      </c>
      <c r="C28" s="71">
        <v>0.0499999999999972</v>
      </c>
      <c r="D28" s="72">
        <v>28.5185</v>
      </c>
      <c r="E28" s="70"/>
      <c r="F28" s="70">
        <v>27.12</v>
      </c>
      <c r="G28" s="72"/>
      <c r="H28" s="70">
        <v>27.12</v>
      </c>
      <c r="I28" s="76" t="s">
        <v>69</v>
      </c>
      <c r="J28" s="70">
        <f t="shared" si="0"/>
        <v>1.4485</v>
      </c>
    </row>
    <row r="29" ht="20" customHeight="true" spans="1:10">
      <c r="A29" s="70" t="s">
        <v>70</v>
      </c>
      <c r="B29" s="70" t="s">
        <v>71</v>
      </c>
      <c r="C29" s="71">
        <v>12.113</v>
      </c>
      <c r="D29" s="72">
        <v>4.395</v>
      </c>
      <c r="E29" s="70">
        <v>0.205</v>
      </c>
      <c r="F29" s="70">
        <v>14.26</v>
      </c>
      <c r="G29" s="72"/>
      <c r="H29" s="70">
        <v>14.26</v>
      </c>
      <c r="I29" s="76" t="s">
        <v>72</v>
      </c>
      <c r="J29" s="70">
        <f t="shared" si="0"/>
        <v>2.453</v>
      </c>
    </row>
    <row r="30" ht="20" customHeight="true" spans="1:11">
      <c r="A30" s="70" t="s">
        <v>73</v>
      </c>
      <c r="B30" s="70" t="s">
        <v>74</v>
      </c>
      <c r="C30" s="71">
        <v>229.4685</v>
      </c>
      <c r="D30" s="72">
        <v>207.572</v>
      </c>
      <c r="E30" s="70">
        <v>2.405</v>
      </c>
      <c r="F30" s="70">
        <v>372.34</v>
      </c>
      <c r="G30" s="72"/>
      <c r="H30" s="70">
        <v>372.34</v>
      </c>
      <c r="I30" s="76" t="s">
        <v>75</v>
      </c>
      <c r="J30" s="70">
        <f t="shared" si="0"/>
        <v>67.1054999999999</v>
      </c>
      <c r="K30" s="60" t="s">
        <v>66</v>
      </c>
    </row>
    <row r="31" ht="20" customHeight="true" spans="1:10">
      <c r="A31" s="67" t="s">
        <v>76</v>
      </c>
      <c r="B31" s="67" t="s">
        <v>77</v>
      </c>
      <c r="C31" s="67">
        <v>25.911</v>
      </c>
      <c r="D31" s="67">
        <v>397.527</v>
      </c>
      <c r="E31" s="67"/>
      <c r="F31" s="67">
        <v>404.62</v>
      </c>
      <c r="G31" s="67">
        <v>0.205</v>
      </c>
      <c r="H31" s="70">
        <v>342.38</v>
      </c>
      <c r="I31" s="76" t="s">
        <v>72</v>
      </c>
      <c r="J31" s="67">
        <f t="shared" si="0"/>
        <v>18.613</v>
      </c>
    </row>
    <row r="32" ht="20" customHeight="true" spans="1:10">
      <c r="A32" s="69"/>
      <c r="B32" s="69"/>
      <c r="C32" s="69"/>
      <c r="D32" s="69"/>
      <c r="E32" s="69"/>
      <c r="F32" s="69"/>
      <c r="G32" s="69"/>
      <c r="H32" s="70">
        <v>62.24</v>
      </c>
      <c r="I32" s="76" t="s">
        <v>78</v>
      </c>
      <c r="J32" s="69"/>
    </row>
    <row r="33" ht="20" customHeight="true" spans="1:10">
      <c r="A33" s="70" t="s">
        <v>79</v>
      </c>
      <c r="B33" s="70" t="s">
        <v>80</v>
      </c>
      <c r="C33" s="71">
        <v>0.551</v>
      </c>
      <c r="D33" s="72"/>
      <c r="E33" s="70"/>
      <c r="F33" s="72"/>
      <c r="G33" s="72"/>
      <c r="H33" s="72"/>
      <c r="I33" s="76" t="s">
        <v>48</v>
      </c>
      <c r="J33" s="70">
        <f t="shared" ref="J33:J39" si="1">C33+D33+E33-F33-G33</f>
        <v>0.551</v>
      </c>
    </row>
    <row r="34" ht="20" customHeight="true" spans="1:11">
      <c r="A34" s="70" t="s">
        <v>81</v>
      </c>
      <c r="B34" s="70" t="s">
        <v>82</v>
      </c>
      <c r="C34" s="71">
        <v>3.625</v>
      </c>
      <c r="D34" s="72">
        <v>2.166</v>
      </c>
      <c r="E34" s="70"/>
      <c r="F34" s="72">
        <v>5.33</v>
      </c>
      <c r="G34" s="72"/>
      <c r="H34" s="72">
        <v>5.33</v>
      </c>
      <c r="I34" s="76" t="s">
        <v>75</v>
      </c>
      <c r="J34" s="70">
        <f t="shared" si="1"/>
        <v>0.461</v>
      </c>
      <c r="K34" s="60" t="s">
        <v>66</v>
      </c>
    </row>
    <row r="35" ht="20" customHeight="true" spans="1:10">
      <c r="A35" s="67" t="s">
        <v>83</v>
      </c>
      <c r="B35" s="67" t="s">
        <v>84</v>
      </c>
      <c r="C35" s="67">
        <v>91.772</v>
      </c>
      <c r="D35" s="67">
        <v>83.956</v>
      </c>
      <c r="E35" s="67"/>
      <c r="F35" s="67">
        <v>156.12</v>
      </c>
      <c r="G35" s="67"/>
      <c r="H35" s="70">
        <v>88.59</v>
      </c>
      <c r="I35" s="76" t="s">
        <v>78</v>
      </c>
      <c r="J35" s="67">
        <f t="shared" si="1"/>
        <v>19.608</v>
      </c>
    </row>
    <row r="36" ht="20" customHeight="true" spans="1:10">
      <c r="A36" s="69"/>
      <c r="B36" s="69"/>
      <c r="C36" s="69"/>
      <c r="D36" s="69"/>
      <c r="E36" s="69"/>
      <c r="F36" s="69"/>
      <c r="G36" s="69"/>
      <c r="H36" s="70">
        <v>67.53</v>
      </c>
      <c r="I36" s="76" t="s">
        <v>85</v>
      </c>
      <c r="J36" s="69"/>
    </row>
    <row r="37" ht="20" customHeight="true" spans="1:10">
      <c r="A37" s="70" t="s">
        <v>86</v>
      </c>
      <c r="B37" s="70" t="s">
        <v>87</v>
      </c>
      <c r="C37" s="70">
        <v>0</v>
      </c>
      <c r="D37" s="70">
        <v>0.057</v>
      </c>
      <c r="E37" s="70"/>
      <c r="F37" s="70"/>
      <c r="G37" s="70"/>
      <c r="H37" s="70"/>
      <c r="I37" s="76" t="s">
        <v>48</v>
      </c>
      <c r="J37" s="70">
        <f t="shared" si="1"/>
        <v>0.057</v>
      </c>
    </row>
    <row r="38" ht="20" customHeight="true" spans="1:10">
      <c r="A38" s="70" t="s">
        <v>88</v>
      </c>
      <c r="B38" s="70" t="s">
        <v>89</v>
      </c>
      <c r="C38" s="70">
        <v>152.563</v>
      </c>
      <c r="D38" s="70">
        <v>511.224</v>
      </c>
      <c r="E38" s="70"/>
      <c r="F38" s="70">
        <v>503.47</v>
      </c>
      <c r="G38" s="70"/>
      <c r="H38" s="70">
        <v>503.47</v>
      </c>
      <c r="I38" s="76" t="s">
        <v>90</v>
      </c>
      <c r="J38" s="70">
        <f t="shared" si="1"/>
        <v>160.317</v>
      </c>
    </row>
    <row r="39" ht="20" customHeight="true" spans="1:10">
      <c r="A39" s="67" t="s">
        <v>91</v>
      </c>
      <c r="B39" s="67" t="s">
        <v>92</v>
      </c>
      <c r="C39" s="67">
        <v>41.868</v>
      </c>
      <c r="D39" s="67">
        <v>157.618</v>
      </c>
      <c r="E39" s="67"/>
      <c r="F39" s="67">
        <v>151.81</v>
      </c>
      <c r="G39" s="67"/>
      <c r="H39" s="70">
        <v>85.81</v>
      </c>
      <c r="I39" s="76" t="s">
        <v>54</v>
      </c>
      <c r="J39" s="67">
        <f t="shared" si="1"/>
        <v>47.676</v>
      </c>
    </row>
    <row r="40" ht="20" customHeight="true" spans="1:10">
      <c r="A40" s="68"/>
      <c r="B40" s="68"/>
      <c r="C40" s="68"/>
      <c r="D40" s="68"/>
      <c r="E40" s="68"/>
      <c r="F40" s="68"/>
      <c r="G40" s="68"/>
      <c r="H40" s="70">
        <v>6.01</v>
      </c>
      <c r="I40" s="76" t="s">
        <v>41</v>
      </c>
      <c r="J40" s="68"/>
    </row>
    <row r="41" ht="20" customHeight="true" spans="1:10">
      <c r="A41" s="69"/>
      <c r="B41" s="69"/>
      <c r="C41" s="69"/>
      <c r="D41" s="69"/>
      <c r="E41" s="69"/>
      <c r="F41" s="69"/>
      <c r="G41" s="69"/>
      <c r="H41" s="70">
        <v>59.99</v>
      </c>
      <c r="I41" s="76" t="s">
        <v>43</v>
      </c>
      <c r="J41" s="69"/>
    </row>
    <row r="42" ht="20" customHeight="true" spans="1:10">
      <c r="A42" s="67" t="s">
        <v>93</v>
      </c>
      <c r="B42" s="67" t="s">
        <v>94</v>
      </c>
      <c r="C42" s="67">
        <v>8.92</v>
      </c>
      <c r="D42" s="67">
        <v>7.512</v>
      </c>
      <c r="E42" s="67"/>
      <c r="F42" s="67">
        <v>13.89</v>
      </c>
      <c r="G42" s="67"/>
      <c r="H42" s="72">
        <v>4.66</v>
      </c>
      <c r="I42" s="76" t="s">
        <v>54</v>
      </c>
      <c r="J42" s="67">
        <f>C42+D42+E42-F42-G42</f>
        <v>2.542</v>
      </c>
    </row>
    <row r="43" ht="20" customHeight="true" spans="1:10">
      <c r="A43" s="68"/>
      <c r="B43" s="68"/>
      <c r="C43" s="68"/>
      <c r="D43" s="68"/>
      <c r="E43" s="68"/>
      <c r="F43" s="68"/>
      <c r="G43" s="68"/>
      <c r="H43" s="72">
        <v>1.76</v>
      </c>
      <c r="I43" s="76" t="s">
        <v>40</v>
      </c>
      <c r="J43" s="68"/>
    </row>
    <row r="44" ht="20" customHeight="true" spans="1:10">
      <c r="A44" s="69"/>
      <c r="B44" s="69"/>
      <c r="C44" s="69"/>
      <c r="D44" s="69"/>
      <c r="E44" s="69"/>
      <c r="F44" s="69"/>
      <c r="G44" s="69"/>
      <c r="H44" s="72">
        <v>7.47</v>
      </c>
      <c r="I44" s="76" t="s">
        <v>43</v>
      </c>
      <c r="J44" s="69"/>
    </row>
    <row r="45" ht="20" customHeight="true" spans="1:10">
      <c r="A45" s="70" t="s">
        <v>95</v>
      </c>
      <c r="B45" s="70" t="s">
        <v>96</v>
      </c>
      <c r="C45" s="71">
        <v>0</v>
      </c>
      <c r="D45" s="72">
        <v>1.838</v>
      </c>
      <c r="E45" s="70"/>
      <c r="F45" s="70"/>
      <c r="G45" s="72"/>
      <c r="H45" s="70"/>
      <c r="I45" s="76" t="s">
        <v>48</v>
      </c>
      <c r="J45" s="70">
        <f>C45+D45+E45-F45-G45</f>
        <v>1.838</v>
      </c>
    </row>
    <row r="46" ht="20" customHeight="true" spans="1:10">
      <c r="A46" s="67" t="s">
        <v>97</v>
      </c>
      <c r="B46" s="67" t="s">
        <v>98</v>
      </c>
      <c r="C46" s="67">
        <v>40.7075</v>
      </c>
      <c r="D46" s="67">
        <v>91.178</v>
      </c>
      <c r="E46" s="67">
        <v>0.009</v>
      </c>
      <c r="F46" s="67">
        <v>66.85</v>
      </c>
      <c r="G46" s="67"/>
      <c r="H46" s="70">
        <v>19.87</v>
      </c>
      <c r="I46" s="76" t="s">
        <v>99</v>
      </c>
      <c r="J46" s="67">
        <f>C46+D46+E46-F46-G46</f>
        <v>65.0445</v>
      </c>
    </row>
    <row r="47" ht="20" customHeight="true" spans="1:10">
      <c r="A47" s="69"/>
      <c r="B47" s="69"/>
      <c r="C47" s="69"/>
      <c r="D47" s="69"/>
      <c r="E47" s="69"/>
      <c r="F47" s="69"/>
      <c r="G47" s="69"/>
      <c r="H47" s="70">
        <v>46.98</v>
      </c>
      <c r="I47" s="76" t="s">
        <v>100</v>
      </c>
      <c r="J47" s="69"/>
    </row>
    <row r="48" ht="20" customHeight="true" spans="1:10">
      <c r="A48" s="70" t="s">
        <v>101</v>
      </c>
      <c r="B48" s="70" t="s">
        <v>102</v>
      </c>
      <c r="C48" s="71">
        <v>0.35</v>
      </c>
      <c r="D48" s="72"/>
      <c r="E48" s="70"/>
      <c r="F48" s="72"/>
      <c r="G48" s="72"/>
      <c r="H48" s="72"/>
      <c r="I48" s="76" t="s">
        <v>48</v>
      </c>
      <c r="J48" s="70">
        <f t="shared" ref="J48:J53" si="2">C48+D48+E48-F48-G48</f>
        <v>0.35</v>
      </c>
    </row>
    <row r="49" ht="20" customHeight="true" spans="1:10">
      <c r="A49" s="70" t="s">
        <v>103</v>
      </c>
      <c r="B49" s="70" t="s">
        <v>104</v>
      </c>
      <c r="C49" s="71">
        <v>10.816</v>
      </c>
      <c r="D49" s="72">
        <v>20.549</v>
      </c>
      <c r="E49" s="70"/>
      <c r="F49" s="70">
        <v>25.56</v>
      </c>
      <c r="G49" s="72">
        <v>0.107</v>
      </c>
      <c r="H49" s="70">
        <v>25.56</v>
      </c>
      <c r="I49" s="76" t="s">
        <v>40</v>
      </c>
      <c r="J49" s="70">
        <f t="shared" si="2"/>
        <v>5.698</v>
      </c>
    </row>
    <row r="50" ht="20" customHeight="true" spans="1:10">
      <c r="A50" s="70" t="s">
        <v>105</v>
      </c>
      <c r="B50" s="70" t="s">
        <v>106</v>
      </c>
      <c r="C50" s="71">
        <v>1.614</v>
      </c>
      <c r="D50" s="72">
        <v>1.1</v>
      </c>
      <c r="E50" s="70"/>
      <c r="F50" s="72"/>
      <c r="G50" s="72"/>
      <c r="H50" s="72"/>
      <c r="I50" s="76" t="s">
        <v>48</v>
      </c>
      <c r="J50" s="70">
        <f t="shared" si="2"/>
        <v>2.714</v>
      </c>
    </row>
    <row r="51" ht="20" customHeight="true" spans="1:10">
      <c r="A51" s="70" t="s">
        <v>107</v>
      </c>
      <c r="B51" s="70" t="s">
        <v>108</v>
      </c>
      <c r="C51" s="71">
        <v>0</v>
      </c>
      <c r="D51" s="72">
        <v>12.522</v>
      </c>
      <c r="E51" s="70">
        <v>1.21</v>
      </c>
      <c r="F51" s="70"/>
      <c r="G51" s="72"/>
      <c r="H51" s="70"/>
      <c r="I51" s="76" t="s">
        <v>48</v>
      </c>
      <c r="J51" s="70">
        <f t="shared" si="2"/>
        <v>13.732</v>
      </c>
    </row>
    <row r="52" ht="20" customHeight="true" spans="1:10">
      <c r="A52" s="70" t="s">
        <v>109</v>
      </c>
      <c r="B52" s="70" t="s">
        <v>110</v>
      </c>
      <c r="C52" s="71">
        <v>0.476</v>
      </c>
      <c r="D52" s="72">
        <v>0.013</v>
      </c>
      <c r="E52" s="70">
        <v>0.663</v>
      </c>
      <c r="F52" s="72"/>
      <c r="G52" s="72"/>
      <c r="H52" s="72"/>
      <c r="I52" s="76" t="s">
        <v>48</v>
      </c>
      <c r="J52" s="70">
        <f t="shared" si="2"/>
        <v>1.152</v>
      </c>
    </row>
    <row r="53" ht="20" customHeight="true" spans="1:10">
      <c r="A53" s="67" t="s">
        <v>111</v>
      </c>
      <c r="B53" s="67" t="s">
        <v>112</v>
      </c>
      <c r="C53" s="67">
        <v>14.8375</v>
      </c>
      <c r="D53" s="67">
        <v>34.287</v>
      </c>
      <c r="E53" s="67"/>
      <c r="F53" s="67">
        <v>42.19</v>
      </c>
      <c r="G53" s="67"/>
      <c r="H53" s="70">
        <v>16.03</v>
      </c>
      <c r="I53" s="76" t="s">
        <v>39</v>
      </c>
      <c r="J53" s="67">
        <f t="shared" si="2"/>
        <v>6.9345</v>
      </c>
    </row>
    <row r="54" ht="20" customHeight="true" spans="1:10">
      <c r="A54" s="69"/>
      <c r="B54" s="69"/>
      <c r="C54" s="69"/>
      <c r="D54" s="69"/>
      <c r="E54" s="69"/>
      <c r="F54" s="69"/>
      <c r="G54" s="69"/>
      <c r="H54" s="70">
        <v>26.16</v>
      </c>
      <c r="I54" s="76" t="s">
        <v>54</v>
      </c>
      <c r="J54" s="69"/>
    </row>
    <row r="55" ht="20" customHeight="true" spans="1:10">
      <c r="A55" s="70" t="s">
        <v>113</v>
      </c>
      <c r="B55" s="70" t="s">
        <v>114</v>
      </c>
      <c r="C55" s="70">
        <v>19.7955</v>
      </c>
      <c r="D55" s="70">
        <v>69.444</v>
      </c>
      <c r="E55" s="70"/>
      <c r="F55" s="70">
        <v>69.33</v>
      </c>
      <c r="G55" s="70"/>
      <c r="H55" s="70">
        <v>69.33</v>
      </c>
      <c r="I55" s="76" t="s">
        <v>39</v>
      </c>
      <c r="J55" s="70">
        <f>C55+D55+E55-F55-G55</f>
        <v>19.9095</v>
      </c>
    </row>
    <row r="56" ht="20" customHeight="true" spans="1:10">
      <c r="A56" s="70" t="s">
        <v>115</v>
      </c>
      <c r="B56" s="70" t="s">
        <v>116</v>
      </c>
      <c r="C56" s="71">
        <v>2.467</v>
      </c>
      <c r="D56" s="72">
        <v>1.074</v>
      </c>
      <c r="E56" s="70"/>
      <c r="F56" s="72">
        <v>3.19</v>
      </c>
      <c r="G56" s="72"/>
      <c r="H56" s="72">
        <v>3.19</v>
      </c>
      <c r="I56" s="76" t="s">
        <v>40</v>
      </c>
      <c r="J56" s="70">
        <f>C56+D56+E56-F56-G56</f>
        <v>0.351</v>
      </c>
    </row>
    <row r="57" ht="20" customHeight="true" spans="1:10">
      <c r="A57" s="70" t="s">
        <v>117</v>
      </c>
      <c r="B57" s="70" t="s">
        <v>118</v>
      </c>
      <c r="C57" s="71">
        <v>2.602</v>
      </c>
      <c r="D57" s="72">
        <v>0.589</v>
      </c>
      <c r="E57" s="70"/>
      <c r="F57" s="72"/>
      <c r="G57" s="72"/>
      <c r="H57" s="72"/>
      <c r="I57" s="76" t="s">
        <v>48</v>
      </c>
      <c r="J57" s="70">
        <f>C57+D57+E57-F57-G57</f>
        <v>3.191</v>
      </c>
    </row>
    <row r="58" ht="20" customHeight="true" spans="1:10">
      <c r="A58" s="67" t="s">
        <v>119</v>
      </c>
      <c r="B58" s="67" t="s">
        <v>120</v>
      </c>
      <c r="C58" s="67">
        <v>8.437</v>
      </c>
      <c r="D58" s="67">
        <v>8.188</v>
      </c>
      <c r="E58" s="67"/>
      <c r="F58" s="67">
        <v>11.83</v>
      </c>
      <c r="G58" s="67"/>
      <c r="H58" s="70">
        <v>7.16</v>
      </c>
      <c r="I58" s="76" t="s">
        <v>40</v>
      </c>
      <c r="J58" s="67">
        <f>C58+D58+E58-F58-G58</f>
        <v>4.795</v>
      </c>
    </row>
    <row r="59" ht="20" customHeight="true" spans="1:10">
      <c r="A59" s="69"/>
      <c r="B59" s="69"/>
      <c r="C59" s="69"/>
      <c r="D59" s="69"/>
      <c r="E59" s="69"/>
      <c r="F59" s="69"/>
      <c r="G59" s="69"/>
      <c r="H59" s="70">
        <v>4.67</v>
      </c>
      <c r="I59" s="76" t="s">
        <v>43</v>
      </c>
      <c r="J59" s="69"/>
    </row>
    <row r="60" ht="20" customHeight="true" spans="1:10">
      <c r="A60" s="70" t="s">
        <v>121</v>
      </c>
      <c r="B60" s="70" t="s">
        <v>122</v>
      </c>
      <c r="C60" s="71">
        <v>29.228</v>
      </c>
      <c r="D60" s="72">
        <v>51.817</v>
      </c>
      <c r="E60" s="70">
        <v>0.59</v>
      </c>
      <c r="F60" s="70">
        <v>68.67</v>
      </c>
      <c r="G60" s="72"/>
      <c r="H60" s="70">
        <v>68.67</v>
      </c>
      <c r="I60" s="76" t="s">
        <v>78</v>
      </c>
      <c r="J60" s="70">
        <f>C60+D60+E60-F60-G60</f>
        <v>12.965</v>
      </c>
    </row>
    <row r="61" ht="20" customHeight="true" spans="1:10">
      <c r="A61" s="70" t="s">
        <v>123</v>
      </c>
      <c r="B61" s="70" t="s">
        <v>124</v>
      </c>
      <c r="C61" s="71">
        <v>3.0675</v>
      </c>
      <c r="D61" s="72">
        <v>3.243</v>
      </c>
      <c r="E61" s="70">
        <v>0.101</v>
      </c>
      <c r="F61" s="72">
        <v>5.13</v>
      </c>
      <c r="G61" s="72">
        <v>0.101</v>
      </c>
      <c r="H61" s="72">
        <v>5.13</v>
      </c>
      <c r="I61" s="76" t="s">
        <v>40</v>
      </c>
      <c r="J61" s="70">
        <f>C61+D61+E61-F61-G61</f>
        <v>1.1805</v>
      </c>
    </row>
    <row r="62" ht="20" customHeight="true" spans="1:11">
      <c r="A62" s="70" t="s">
        <v>125</v>
      </c>
      <c r="B62" s="70" t="s">
        <v>126</v>
      </c>
      <c r="C62" s="71">
        <v>0.432</v>
      </c>
      <c r="D62" s="72">
        <v>0.819</v>
      </c>
      <c r="E62" s="70"/>
      <c r="F62" s="70"/>
      <c r="G62" s="72"/>
      <c r="H62" s="70"/>
      <c r="I62" s="76" t="s">
        <v>48</v>
      </c>
      <c r="J62" s="70">
        <f>C62+D62+E62-F62-G62</f>
        <v>1.251</v>
      </c>
      <c r="K62" s="60" t="s">
        <v>66</v>
      </c>
    </row>
    <row r="63" ht="20" customHeight="true" spans="1:10">
      <c r="A63" s="67" t="s">
        <v>127</v>
      </c>
      <c r="B63" s="67" t="s">
        <v>128</v>
      </c>
      <c r="C63" s="67">
        <v>93.104</v>
      </c>
      <c r="D63" s="67">
        <v>120.511</v>
      </c>
      <c r="E63" s="67">
        <v>1.755</v>
      </c>
      <c r="F63" s="67">
        <v>179.56</v>
      </c>
      <c r="G63" s="67">
        <v>1.014</v>
      </c>
      <c r="H63" s="70">
        <v>10.26</v>
      </c>
      <c r="I63" s="76" t="s">
        <v>54</v>
      </c>
      <c r="J63" s="67">
        <f>C63+D63+E63-F63-G63</f>
        <v>34.796</v>
      </c>
    </row>
    <row r="64" ht="20" customHeight="true" spans="1:10">
      <c r="A64" s="68"/>
      <c r="B64" s="68"/>
      <c r="C64" s="68"/>
      <c r="D64" s="68"/>
      <c r="E64" s="68"/>
      <c r="F64" s="68"/>
      <c r="G64" s="68"/>
      <c r="H64" s="70">
        <v>64.04</v>
      </c>
      <c r="I64" s="76" t="s">
        <v>40</v>
      </c>
      <c r="J64" s="68"/>
    </row>
    <row r="65" ht="20" customHeight="true" spans="1:10">
      <c r="A65" s="68"/>
      <c r="B65" s="68"/>
      <c r="C65" s="68"/>
      <c r="D65" s="68"/>
      <c r="E65" s="68"/>
      <c r="F65" s="68"/>
      <c r="G65" s="68"/>
      <c r="H65" s="70">
        <v>10.22</v>
      </c>
      <c r="I65" s="76" t="s">
        <v>43</v>
      </c>
      <c r="J65" s="68"/>
    </row>
    <row r="66" ht="20" customHeight="true" spans="1:10">
      <c r="A66" s="69"/>
      <c r="B66" s="69"/>
      <c r="C66" s="69"/>
      <c r="D66" s="69"/>
      <c r="E66" s="69"/>
      <c r="F66" s="69"/>
      <c r="G66" s="69"/>
      <c r="H66" s="70">
        <v>95.04</v>
      </c>
      <c r="I66" s="76" t="s">
        <v>129</v>
      </c>
      <c r="J66" s="69"/>
    </row>
    <row r="67" ht="20" customHeight="true" spans="1:11">
      <c r="A67" s="70" t="s">
        <v>130</v>
      </c>
      <c r="B67" s="70" t="s">
        <v>131</v>
      </c>
      <c r="C67" s="71">
        <v>0.0455</v>
      </c>
      <c r="D67" s="72">
        <v>0.173</v>
      </c>
      <c r="E67" s="70"/>
      <c r="F67" s="70"/>
      <c r="G67" s="72"/>
      <c r="H67" s="70"/>
      <c r="I67" s="76" t="s">
        <v>48</v>
      </c>
      <c r="J67" s="70">
        <f>C67+D67+E67-F67-G67</f>
        <v>0.2185</v>
      </c>
      <c r="K67" s="60" t="s">
        <v>66</v>
      </c>
    </row>
    <row r="68" ht="20" customHeight="true" spans="1:10">
      <c r="A68" s="70" t="s">
        <v>132</v>
      </c>
      <c r="B68" s="70" t="s">
        <v>133</v>
      </c>
      <c r="C68" s="71">
        <v>22.9177</v>
      </c>
      <c r="D68" s="72">
        <v>28.495</v>
      </c>
      <c r="E68" s="70">
        <v>0.4983</v>
      </c>
      <c r="F68" s="70">
        <v>35.33</v>
      </c>
      <c r="G68" s="72"/>
      <c r="H68" s="70">
        <v>35.33</v>
      </c>
      <c r="I68" s="76" t="s">
        <v>43</v>
      </c>
      <c r="J68" s="70">
        <f>C68+D68+E68-F68-G68</f>
        <v>16.581</v>
      </c>
    </row>
    <row r="69" ht="20" customHeight="true" spans="1:10">
      <c r="A69" s="70" t="s">
        <v>134</v>
      </c>
      <c r="B69" s="70" t="s">
        <v>135</v>
      </c>
      <c r="C69" s="71">
        <v>40.8145</v>
      </c>
      <c r="D69" s="72">
        <v>340.4255</v>
      </c>
      <c r="E69" s="70"/>
      <c r="F69" s="70">
        <v>307.52</v>
      </c>
      <c r="G69" s="72">
        <v>13.596</v>
      </c>
      <c r="H69" s="70">
        <v>307.52</v>
      </c>
      <c r="I69" s="76" t="s">
        <v>136</v>
      </c>
      <c r="J69" s="70">
        <f>C69+D69+E69-F69-G69</f>
        <v>60.124</v>
      </c>
    </row>
    <row r="70" ht="20" customHeight="true" spans="1:10">
      <c r="A70" s="70" t="s">
        <v>137</v>
      </c>
      <c r="B70" s="70" t="s">
        <v>138</v>
      </c>
      <c r="C70" s="70">
        <v>4.59</v>
      </c>
      <c r="D70" s="70">
        <v>16.098</v>
      </c>
      <c r="E70" s="70"/>
      <c r="F70" s="70">
        <v>10.81</v>
      </c>
      <c r="G70" s="70"/>
      <c r="H70" s="70">
        <v>10.81</v>
      </c>
      <c r="I70" s="76" t="s">
        <v>54</v>
      </c>
      <c r="J70" s="70">
        <f>C70+D70+E70-F70-G70</f>
        <v>9.87799999999999</v>
      </c>
    </row>
    <row r="71" ht="20" customHeight="true" spans="1:10">
      <c r="A71" s="67" t="s">
        <v>139</v>
      </c>
      <c r="B71" s="67" t="s">
        <v>140</v>
      </c>
      <c r="C71" s="67">
        <v>70.7685</v>
      </c>
      <c r="D71" s="67">
        <v>112.009</v>
      </c>
      <c r="E71" s="67">
        <v>4.033</v>
      </c>
      <c r="F71" s="67">
        <v>167.96</v>
      </c>
      <c r="G71" s="67">
        <v>9.58</v>
      </c>
      <c r="H71" s="70">
        <v>106.91</v>
      </c>
      <c r="I71" s="76" t="s">
        <v>141</v>
      </c>
      <c r="J71" s="67">
        <f>C71+D71+E71-F71-G71</f>
        <v>9.27049999999995</v>
      </c>
    </row>
    <row r="72" ht="20" customHeight="true" spans="1:10">
      <c r="A72" s="68"/>
      <c r="B72" s="68"/>
      <c r="C72" s="68"/>
      <c r="D72" s="68"/>
      <c r="E72" s="68"/>
      <c r="F72" s="68"/>
      <c r="G72" s="68"/>
      <c r="H72" s="70">
        <v>11.28</v>
      </c>
      <c r="I72" s="76" t="s">
        <v>43</v>
      </c>
      <c r="J72" s="68"/>
    </row>
    <row r="73" ht="20" customHeight="true" spans="1:10">
      <c r="A73" s="69"/>
      <c r="B73" s="69"/>
      <c r="C73" s="78"/>
      <c r="D73" s="78"/>
      <c r="E73" s="78"/>
      <c r="F73" s="78"/>
      <c r="G73" s="78"/>
      <c r="H73" s="70">
        <v>49.77</v>
      </c>
      <c r="I73" s="76" t="s">
        <v>136</v>
      </c>
      <c r="J73" s="69"/>
    </row>
    <row r="74" s="57" customFormat="true" ht="20" customHeight="true" spans="1:10">
      <c r="A74" s="79" t="s">
        <v>142</v>
      </c>
      <c r="B74" s="79"/>
      <c r="C74" s="80">
        <f t="shared" ref="C74:H74" si="3">SUM(C5:C73)</f>
        <v>1403.4967</v>
      </c>
      <c r="D74" s="80">
        <f t="shared" si="3"/>
        <v>4776.904</v>
      </c>
      <c r="E74" s="80">
        <f t="shared" si="3"/>
        <v>13.1928</v>
      </c>
      <c r="F74" s="80">
        <f t="shared" si="3"/>
        <v>5210.247</v>
      </c>
      <c r="G74" s="80">
        <f t="shared" si="3"/>
        <v>24.8855</v>
      </c>
      <c r="H74" s="80">
        <f t="shared" si="3"/>
        <v>5210.247</v>
      </c>
      <c r="I74" s="81"/>
      <c r="J74" s="79">
        <f>C74+D74+E74-F74-G74</f>
        <v>958.461000000001</v>
      </c>
    </row>
    <row r="75" hidden="true" spans="3:7">
      <c r="C75" s="58"/>
      <c r="D75" s="58"/>
      <c r="E75" s="58"/>
      <c r="F75" s="58"/>
      <c r="G75" s="58"/>
    </row>
  </sheetData>
  <autoFilter ref="A4:K74">
    <extLst/>
  </autoFilter>
  <mergeCells count="114">
    <mergeCell ref="A2:J2"/>
    <mergeCell ref="H3:I3"/>
    <mergeCell ref="A3:A4"/>
    <mergeCell ref="A5:A9"/>
    <mergeCell ref="A10:A12"/>
    <mergeCell ref="A14:A20"/>
    <mergeCell ref="A21:A25"/>
    <mergeCell ref="A31:A32"/>
    <mergeCell ref="A35:A36"/>
    <mergeCell ref="A39:A41"/>
    <mergeCell ref="A42:A44"/>
    <mergeCell ref="A46:A47"/>
    <mergeCell ref="A53:A54"/>
    <mergeCell ref="A58:A59"/>
    <mergeCell ref="A63:A66"/>
    <mergeCell ref="A71:A73"/>
    <mergeCell ref="B3:B4"/>
    <mergeCell ref="B5:B9"/>
    <mergeCell ref="B10:B12"/>
    <mergeCell ref="B14:B20"/>
    <mergeCell ref="B21:B25"/>
    <mergeCell ref="B31:B32"/>
    <mergeCell ref="B35:B36"/>
    <mergeCell ref="B39:B41"/>
    <mergeCell ref="B42:B44"/>
    <mergeCell ref="B46:B47"/>
    <mergeCell ref="B53:B54"/>
    <mergeCell ref="B58:B59"/>
    <mergeCell ref="B63:B66"/>
    <mergeCell ref="B71:B73"/>
    <mergeCell ref="C3:C4"/>
    <mergeCell ref="C5:C9"/>
    <mergeCell ref="C10:C12"/>
    <mergeCell ref="C14:C20"/>
    <mergeCell ref="C21:C25"/>
    <mergeCell ref="C31:C32"/>
    <mergeCell ref="C35:C36"/>
    <mergeCell ref="C39:C41"/>
    <mergeCell ref="C42:C44"/>
    <mergeCell ref="C46:C47"/>
    <mergeCell ref="C53:C54"/>
    <mergeCell ref="C58:C59"/>
    <mergeCell ref="C63:C66"/>
    <mergeCell ref="C71:C73"/>
    <mergeCell ref="D3:D4"/>
    <mergeCell ref="D5:D9"/>
    <mergeCell ref="D10:D12"/>
    <mergeCell ref="D14:D20"/>
    <mergeCell ref="D21:D25"/>
    <mergeCell ref="D31:D32"/>
    <mergeCell ref="D35:D36"/>
    <mergeCell ref="D39:D41"/>
    <mergeCell ref="D42:D44"/>
    <mergeCell ref="D46:D47"/>
    <mergeCell ref="D53:D54"/>
    <mergeCell ref="D58:D59"/>
    <mergeCell ref="D63:D66"/>
    <mergeCell ref="D71:D73"/>
    <mergeCell ref="E3:E4"/>
    <mergeCell ref="E5:E9"/>
    <mergeCell ref="E10:E12"/>
    <mergeCell ref="E14:E20"/>
    <mergeCell ref="E21:E25"/>
    <mergeCell ref="E31:E32"/>
    <mergeCell ref="E35:E36"/>
    <mergeCell ref="E39:E41"/>
    <mergeCell ref="E42:E44"/>
    <mergeCell ref="E46:E47"/>
    <mergeCell ref="E53:E54"/>
    <mergeCell ref="E58:E59"/>
    <mergeCell ref="E63:E66"/>
    <mergeCell ref="E71:E73"/>
    <mergeCell ref="F3:F4"/>
    <mergeCell ref="F5:F9"/>
    <mergeCell ref="F10:F12"/>
    <mergeCell ref="F14:F20"/>
    <mergeCell ref="F21:F25"/>
    <mergeCell ref="F31:F32"/>
    <mergeCell ref="F35:F36"/>
    <mergeCell ref="F39:F41"/>
    <mergeCell ref="F42:F44"/>
    <mergeCell ref="F46:F47"/>
    <mergeCell ref="F53:F54"/>
    <mergeCell ref="F58:F59"/>
    <mergeCell ref="F63:F66"/>
    <mergeCell ref="F71:F73"/>
    <mergeCell ref="G3:G4"/>
    <mergeCell ref="G5:G9"/>
    <mergeCell ref="G10:G12"/>
    <mergeCell ref="G14:G20"/>
    <mergeCell ref="G21:G25"/>
    <mergeCell ref="G31:G32"/>
    <mergeCell ref="G35:G36"/>
    <mergeCell ref="G39:G41"/>
    <mergeCell ref="G42:G44"/>
    <mergeCell ref="G46:G47"/>
    <mergeCell ref="G53:G54"/>
    <mergeCell ref="G58:G59"/>
    <mergeCell ref="G63:G66"/>
    <mergeCell ref="G71:G73"/>
    <mergeCell ref="J3:J4"/>
    <mergeCell ref="J5:J9"/>
    <mergeCell ref="J10:J12"/>
    <mergeCell ref="J14:J20"/>
    <mergeCell ref="J21:J25"/>
    <mergeCell ref="J31:J32"/>
    <mergeCell ref="J35:J36"/>
    <mergeCell ref="J39:J41"/>
    <mergeCell ref="J42:J44"/>
    <mergeCell ref="J46:J47"/>
    <mergeCell ref="J53:J54"/>
    <mergeCell ref="J58:J59"/>
    <mergeCell ref="J63:J66"/>
    <mergeCell ref="J71:J73"/>
  </mergeCells>
  <printOptions horizontalCentered="true"/>
  <pageMargins left="0.551181102362205" right="0.551181102362205" top="0.984251968503937" bottom="0.78740157480315" header="0.511811023622047" footer="0.511811023622047"/>
  <pageSetup paperSize="9" scale="82" orientation="landscape"/>
  <headerFooter>
    <oddFooter>&amp;C&amp;8第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6"/>
  <sheetViews>
    <sheetView topLeftCell="E34" workbookViewId="0">
      <selection activeCell="M38" sqref="M38"/>
    </sheetView>
  </sheetViews>
  <sheetFormatPr defaultColWidth="9" defaultRowHeight="15.75"/>
  <cols>
    <col min="2" max="2" width="9.125" customWidth="true"/>
    <col min="3" max="4" width="9.875" customWidth="true"/>
    <col min="5" max="6" width="9.125" customWidth="true"/>
    <col min="23" max="23" width="11.4416666666667" customWidth="true"/>
  </cols>
  <sheetData>
    <row r="1" ht="39" spans="1:22">
      <c r="A1" s="4" t="s">
        <v>143</v>
      </c>
      <c r="B1" s="4" t="s">
        <v>144</v>
      </c>
      <c r="C1" s="4" t="s">
        <v>145</v>
      </c>
      <c r="D1" s="4" t="s">
        <v>146</v>
      </c>
      <c r="E1" s="4" t="s">
        <v>147</v>
      </c>
      <c r="F1" s="4" t="s">
        <v>148</v>
      </c>
      <c r="G1" s="4" t="s">
        <v>149</v>
      </c>
      <c r="I1" s="4" t="s">
        <v>150</v>
      </c>
      <c r="J1" s="4" t="s">
        <v>151</v>
      </c>
      <c r="K1" s="4" t="s">
        <v>152</v>
      </c>
      <c r="L1" s="4" t="s">
        <v>153</v>
      </c>
      <c r="M1" s="4" t="s">
        <v>154</v>
      </c>
      <c r="O1" s="25" t="s">
        <v>150</v>
      </c>
      <c r="P1" s="25" t="s">
        <v>155</v>
      </c>
      <c r="Q1" s="41" t="s">
        <v>156</v>
      </c>
      <c r="R1" s="41" t="s">
        <v>157</v>
      </c>
      <c r="S1" s="42" t="s">
        <v>158</v>
      </c>
      <c r="T1" s="43"/>
      <c r="U1" s="43"/>
      <c r="V1" s="9"/>
    </row>
    <row r="2" ht="25.5" spans="1:22">
      <c r="A2" s="5" t="s">
        <v>70</v>
      </c>
      <c r="B2" s="6">
        <v>4.6</v>
      </c>
      <c r="C2" s="6">
        <v>1330.8546</v>
      </c>
      <c r="D2" s="6">
        <v>1328.4016</v>
      </c>
      <c r="E2" s="6">
        <f>C2-D2</f>
        <v>2.45299999999997</v>
      </c>
      <c r="F2" s="6">
        <v>28.097</v>
      </c>
      <c r="G2" s="16" t="s">
        <v>159</v>
      </c>
      <c r="I2" s="4"/>
      <c r="J2" s="4" t="s">
        <v>160</v>
      </c>
      <c r="K2" s="4" t="s">
        <v>160</v>
      </c>
      <c r="L2" s="4" t="s">
        <v>160</v>
      </c>
      <c r="M2" s="4" t="s">
        <v>161</v>
      </c>
      <c r="O2" s="26"/>
      <c r="P2" s="26"/>
      <c r="Q2" s="44" t="s">
        <v>162</v>
      </c>
      <c r="R2" s="44" t="s">
        <v>162</v>
      </c>
      <c r="S2" s="25" t="s">
        <v>163</v>
      </c>
      <c r="T2" s="44" t="s">
        <v>164</v>
      </c>
      <c r="U2" s="44" t="s">
        <v>165</v>
      </c>
      <c r="V2" s="44" t="s">
        <v>166</v>
      </c>
    </row>
    <row r="3" ht="26.25" spans="1:22">
      <c r="A3" s="5" t="s">
        <v>167</v>
      </c>
      <c r="B3" s="6">
        <v>209.977</v>
      </c>
      <c r="C3" s="6">
        <v>16490.7955</v>
      </c>
      <c r="D3" s="6">
        <v>16423.69</v>
      </c>
      <c r="E3" s="6">
        <f t="shared" ref="E3:E13" si="0">C3-D3</f>
        <v>67.1055000000015</v>
      </c>
      <c r="F3" s="6">
        <v>996.138</v>
      </c>
      <c r="G3" s="16" t="s">
        <v>159</v>
      </c>
      <c r="I3" s="5" t="s">
        <v>168</v>
      </c>
      <c r="J3" s="16">
        <v>900000</v>
      </c>
      <c r="K3" s="16">
        <v>72932</v>
      </c>
      <c r="L3" s="16">
        <v>248471</v>
      </c>
      <c r="M3" s="27">
        <f>L3/J3</f>
        <v>0.276078888888889</v>
      </c>
      <c r="O3" s="28"/>
      <c r="P3" s="28"/>
      <c r="Q3" s="45"/>
      <c r="R3" s="45"/>
      <c r="S3" s="28"/>
      <c r="T3" s="46" t="s">
        <v>169</v>
      </c>
      <c r="U3" s="46" t="s">
        <v>162</v>
      </c>
      <c r="V3" s="46" t="s">
        <v>162</v>
      </c>
    </row>
    <row r="4" ht="26.25" spans="1:22">
      <c r="A4" s="5" t="s">
        <v>170</v>
      </c>
      <c r="B4" s="6">
        <v>397.527</v>
      </c>
      <c r="C4" s="6">
        <v>31915.625</v>
      </c>
      <c r="D4" s="6">
        <v>31897.012</v>
      </c>
      <c r="E4" s="6">
        <f t="shared" si="0"/>
        <v>18.6130000000012</v>
      </c>
      <c r="F4" s="6">
        <v>1889.562</v>
      </c>
      <c r="G4" s="16" t="s">
        <v>159</v>
      </c>
      <c r="I4" s="5" t="s">
        <v>171</v>
      </c>
      <c r="J4" s="16">
        <v>300000</v>
      </c>
      <c r="K4" s="16">
        <v>38861</v>
      </c>
      <c r="L4" s="16">
        <v>128450</v>
      </c>
      <c r="M4" s="27">
        <f t="shared" ref="M4:M8" si="1">L4/J4</f>
        <v>0.428166666666667</v>
      </c>
      <c r="O4" s="29" t="s">
        <v>8</v>
      </c>
      <c r="P4" s="30">
        <v>24</v>
      </c>
      <c r="Q4" s="30">
        <v>3</v>
      </c>
      <c r="R4" s="47">
        <f>Q4/P4</f>
        <v>0.125</v>
      </c>
      <c r="S4" s="17"/>
      <c r="T4" s="17"/>
      <c r="U4" s="17"/>
      <c r="V4" s="30">
        <v>19052</v>
      </c>
    </row>
    <row r="5" ht="26.25" spans="1:22">
      <c r="A5" s="5" t="s">
        <v>97</v>
      </c>
      <c r="B5" s="6">
        <v>91.187</v>
      </c>
      <c r="C5" s="6">
        <v>6166.7133</v>
      </c>
      <c r="D5" s="6">
        <v>6101.6688</v>
      </c>
      <c r="E5" s="6">
        <f t="shared" si="0"/>
        <v>65.0445</v>
      </c>
      <c r="F5" s="6">
        <v>375.2615</v>
      </c>
      <c r="G5" s="16" t="s">
        <v>159</v>
      </c>
      <c r="I5" s="5" t="s">
        <v>172</v>
      </c>
      <c r="J5" s="16">
        <v>200000</v>
      </c>
      <c r="K5" s="16">
        <v>37033</v>
      </c>
      <c r="L5" s="16">
        <v>167499</v>
      </c>
      <c r="M5" s="27">
        <f t="shared" si="1"/>
        <v>0.837495</v>
      </c>
      <c r="O5" s="29" t="s">
        <v>9</v>
      </c>
      <c r="P5" s="30">
        <v>53</v>
      </c>
      <c r="Q5" s="30">
        <v>7</v>
      </c>
      <c r="R5" s="47">
        <f t="shared" ref="R5:R11" si="2">Q5/P5</f>
        <v>0.132075471698113</v>
      </c>
      <c r="S5" s="17"/>
      <c r="T5" s="17"/>
      <c r="U5" s="17"/>
      <c r="V5" s="30">
        <v>51675</v>
      </c>
    </row>
    <row r="6" ht="26.25" spans="1:22">
      <c r="A6" s="5" t="s">
        <v>134</v>
      </c>
      <c r="B6" s="6">
        <v>340.4255</v>
      </c>
      <c r="C6" s="6">
        <v>5808.833</v>
      </c>
      <c r="D6" s="6">
        <v>5748.709</v>
      </c>
      <c r="E6" s="6">
        <f t="shared" si="0"/>
        <v>60.1240000000007</v>
      </c>
      <c r="F6" s="6">
        <v>1741.038</v>
      </c>
      <c r="G6" s="16" t="s">
        <v>159</v>
      </c>
      <c r="I6" s="5" t="s">
        <v>173</v>
      </c>
      <c r="J6" s="16">
        <v>300000</v>
      </c>
      <c r="K6" s="16">
        <v>14559</v>
      </c>
      <c r="L6" s="16">
        <v>99160</v>
      </c>
      <c r="M6" s="27">
        <f t="shared" si="1"/>
        <v>0.330533333333333</v>
      </c>
      <c r="O6" s="29" t="s">
        <v>12</v>
      </c>
      <c r="P6" s="30">
        <v>68</v>
      </c>
      <c r="Q6" s="30">
        <v>7</v>
      </c>
      <c r="R6" s="47">
        <f t="shared" si="2"/>
        <v>0.102941176470588</v>
      </c>
      <c r="S6" s="17"/>
      <c r="T6" s="17"/>
      <c r="U6" s="17"/>
      <c r="V6" s="30">
        <v>36713</v>
      </c>
    </row>
    <row r="7" ht="26.25" spans="1:22">
      <c r="A7" s="5" t="s">
        <v>88</v>
      </c>
      <c r="B7" s="6">
        <v>511.224</v>
      </c>
      <c r="C7" s="6">
        <v>5212.7285</v>
      </c>
      <c r="D7" s="6">
        <v>5052.4115</v>
      </c>
      <c r="E7" s="6">
        <f t="shared" si="0"/>
        <v>160.317</v>
      </c>
      <c r="F7" s="6">
        <v>1922.049</v>
      </c>
      <c r="G7" s="16" t="s">
        <v>159</v>
      </c>
      <c r="I7" s="5" t="s">
        <v>174</v>
      </c>
      <c r="J7" s="16">
        <v>300000</v>
      </c>
      <c r="K7" s="16">
        <v>17653</v>
      </c>
      <c r="L7" s="16">
        <v>48107</v>
      </c>
      <c r="M7" s="27">
        <f t="shared" si="1"/>
        <v>0.160356666666667</v>
      </c>
      <c r="O7" s="29" t="s">
        <v>13</v>
      </c>
      <c r="P7" s="30">
        <v>4</v>
      </c>
      <c r="Q7" s="30">
        <v>1</v>
      </c>
      <c r="R7" s="47">
        <f t="shared" si="2"/>
        <v>0.25</v>
      </c>
      <c r="S7" s="17"/>
      <c r="T7" s="17"/>
      <c r="U7" s="17"/>
      <c r="V7" s="30">
        <v>4956</v>
      </c>
    </row>
    <row r="8" ht="26.25" spans="1:22">
      <c r="A8" s="5" t="s">
        <v>91</v>
      </c>
      <c r="B8" s="6">
        <v>157.618</v>
      </c>
      <c r="C8" s="6">
        <v>2399.219</v>
      </c>
      <c r="D8" s="6">
        <v>2351.543</v>
      </c>
      <c r="E8" s="6">
        <f t="shared" si="0"/>
        <v>47.6759999999995</v>
      </c>
      <c r="F8" s="6">
        <v>535.138</v>
      </c>
      <c r="G8" s="16" t="s">
        <v>159</v>
      </c>
      <c r="I8" s="18" t="s">
        <v>175</v>
      </c>
      <c r="J8" s="18">
        <v>2000000</v>
      </c>
      <c r="K8" s="18">
        <f>SUM(K3:K7)</f>
        <v>181038</v>
      </c>
      <c r="L8" s="18">
        <f>SUM(L3:L7)</f>
        <v>691687</v>
      </c>
      <c r="M8" s="31">
        <f t="shared" si="1"/>
        <v>0.3458435</v>
      </c>
      <c r="O8" s="29" t="s">
        <v>14</v>
      </c>
      <c r="P8" s="30">
        <v>60</v>
      </c>
      <c r="Q8" s="30">
        <v>6</v>
      </c>
      <c r="R8" s="47">
        <f t="shared" si="2"/>
        <v>0.1</v>
      </c>
      <c r="S8" s="17"/>
      <c r="T8" s="17"/>
      <c r="U8" s="17"/>
      <c r="V8" s="30">
        <v>33728</v>
      </c>
    </row>
    <row r="9" ht="26.25" spans="1:22">
      <c r="A9" s="5" t="s">
        <v>121</v>
      </c>
      <c r="B9" s="6">
        <v>52.407</v>
      </c>
      <c r="C9" s="6">
        <v>2044.6785</v>
      </c>
      <c r="D9" s="6">
        <v>2031.7135</v>
      </c>
      <c r="E9" s="6">
        <f t="shared" si="0"/>
        <v>12.9649999999999</v>
      </c>
      <c r="F9" s="6">
        <v>134.227</v>
      </c>
      <c r="G9" s="16" t="s">
        <v>159</v>
      </c>
      <c r="O9" s="29" t="s">
        <v>176</v>
      </c>
      <c r="P9" s="30">
        <v>48</v>
      </c>
      <c r="Q9" s="30">
        <v>6</v>
      </c>
      <c r="R9" s="47">
        <f t="shared" si="2"/>
        <v>0.125</v>
      </c>
      <c r="S9" s="17"/>
      <c r="T9" s="17"/>
      <c r="U9" s="17"/>
      <c r="V9" s="30">
        <v>17091</v>
      </c>
    </row>
    <row r="10" ht="26.25" spans="1:22">
      <c r="A10" s="5" t="s">
        <v>177</v>
      </c>
      <c r="B10" s="6">
        <v>4.163</v>
      </c>
      <c r="C10" s="6">
        <v>113.9646</v>
      </c>
      <c r="D10" s="6">
        <v>111.5331</v>
      </c>
      <c r="E10" s="6">
        <f t="shared" si="0"/>
        <v>2.43150000000001</v>
      </c>
      <c r="F10" s="6">
        <v>8.713</v>
      </c>
      <c r="G10" s="16" t="s">
        <v>159</v>
      </c>
      <c r="O10" s="29" t="s">
        <v>16</v>
      </c>
      <c r="P10" s="30">
        <v>13</v>
      </c>
      <c r="Q10" s="30">
        <v>2</v>
      </c>
      <c r="R10" s="47">
        <f t="shared" si="2"/>
        <v>0.153846153846154</v>
      </c>
      <c r="S10" s="17"/>
      <c r="T10" s="17"/>
      <c r="U10" s="17"/>
      <c r="V10" s="30">
        <v>13916</v>
      </c>
    </row>
    <row r="11" ht="26.25" spans="1:22">
      <c r="A11" s="5" t="s">
        <v>178</v>
      </c>
      <c r="B11" s="6">
        <v>13.732</v>
      </c>
      <c r="C11" s="6">
        <v>1605.848</v>
      </c>
      <c r="D11" s="6">
        <v>1592.116</v>
      </c>
      <c r="E11" s="6">
        <f t="shared" si="0"/>
        <v>13.732</v>
      </c>
      <c r="F11" s="6">
        <v>91.425</v>
      </c>
      <c r="G11" s="16" t="s">
        <v>159</v>
      </c>
      <c r="O11" s="23" t="s">
        <v>179</v>
      </c>
      <c r="P11" s="32">
        <v>81</v>
      </c>
      <c r="Q11" s="32">
        <v>10</v>
      </c>
      <c r="R11" s="48">
        <f t="shared" si="2"/>
        <v>0.123456790123457</v>
      </c>
      <c r="S11" s="32">
        <v>0</v>
      </c>
      <c r="T11" s="32">
        <v>0</v>
      </c>
      <c r="U11" s="32">
        <v>0</v>
      </c>
      <c r="V11" s="32">
        <f>SUM(V4:V10)</f>
        <v>177131</v>
      </c>
    </row>
    <row r="12" ht="26.25" spans="1:7">
      <c r="A12" s="5" t="s">
        <v>180</v>
      </c>
      <c r="B12" s="6">
        <v>69.444</v>
      </c>
      <c r="C12" s="6">
        <v>199.5295</v>
      </c>
      <c r="D12" s="6">
        <v>179.62</v>
      </c>
      <c r="E12" s="6">
        <f t="shared" si="0"/>
        <v>19.9095</v>
      </c>
      <c r="F12" s="6">
        <v>191.1595</v>
      </c>
      <c r="G12" s="16" t="s">
        <v>159</v>
      </c>
    </row>
    <row r="13" ht="26.25" spans="1:22">
      <c r="A13" s="5" t="s">
        <v>181</v>
      </c>
      <c r="B13" s="6">
        <v>34.287</v>
      </c>
      <c r="C13" s="6">
        <v>102.5365</v>
      </c>
      <c r="D13" s="6">
        <v>95.602</v>
      </c>
      <c r="E13" s="6">
        <f t="shared" si="0"/>
        <v>6.93449999999999</v>
      </c>
      <c r="F13" s="6">
        <v>95.3045</v>
      </c>
      <c r="G13" s="16" t="s">
        <v>159</v>
      </c>
      <c r="O13" s="25" t="s">
        <v>150</v>
      </c>
      <c r="P13" s="25" t="s">
        <v>155</v>
      </c>
      <c r="Q13" s="41" t="s">
        <v>156</v>
      </c>
      <c r="R13" s="41" t="s">
        <v>157</v>
      </c>
      <c r="S13" s="42" t="s">
        <v>158</v>
      </c>
      <c r="T13" s="43"/>
      <c r="U13" s="43"/>
      <c r="V13" s="9"/>
    </row>
    <row r="14" ht="16.5" spans="1:22">
      <c r="A14" s="7" t="s">
        <v>182</v>
      </c>
      <c r="O14" s="26"/>
      <c r="P14" s="26"/>
      <c r="Q14" s="44" t="s">
        <v>162</v>
      </c>
      <c r="R14" s="44" t="s">
        <v>162</v>
      </c>
      <c r="S14" s="25" t="s">
        <v>163</v>
      </c>
      <c r="T14" s="44" t="s">
        <v>164</v>
      </c>
      <c r="U14" s="44" t="s">
        <v>165</v>
      </c>
      <c r="V14" s="44" t="s">
        <v>166</v>
      </c>
    </row>
    <row r="15" ht="39" spans="1:22">
      <c r="A15" s="8" t="s">
        <v>143</v>
      </c>
      <c r="B15" s="9" t="s">
        <v>183</v>
      </c>
      <c r="C15" s="9" t="s">
        <v>184</v>
      </c>
      <c r="D15" s="9" t="s">
        <v>185</v>
      </c>
      <c r="E15" s="9" t="s">
        <v>186</v>
      </c>
      <c r="F15" s="9" t="s">
        <v>187</v>
      </c>
      <c r="G15" s="9" t="s">
        <v>149</v>
      </c>
      <c r="I15" s="19" t="s">
        <v>150</v>
      </c>
      <c r="J15" s="20" t="s">
        <v>151</v>
      </c>
      <c r="K15" s="20" t="s">
        <v>152</v>
      </c>
      <c r="L15" s="20" t="s">
        <v>153</v>
      </c>
      <c r="M15" s="20" t="s">
        <v>154</v>
      </c>
      <c r="O15" s="28"/>
      <c r="P15" s="28"/>
      <c r="Q15" s="45"/>
      <c r="R15" s="45"/>
      <c r="S15" s="28"/>
      <c r="T15" s="46" t="s">
        <v>169</v>
      </c>
      <c r="U15" s="46" t="s">
        <v>162</v>
      </c>
      <c r="V15" s="46" t="s">
        <v>162</v>
      </c>
    </row>
    <row r="16" ht="26.25" spans="1:22">
      <c r="A16" s="10" t="s">
        <v>70</v>
      </c>
      <c r="B16" s="11">
        <v>13.667</v>
      </c>
      <c r="C16" s="11">
        <v>1321.9816</v>
      </c>
      <c r="D16" s="11">
        <v>1308.0316</v>
      </c>
      <c r="E16" s="11">
        <v>13.95</v>
      </c>
      <c r="F16" s="11">
        <v>22.96</v>
      </c>
      <c r="G16" s="17" t="s">
        <v>159</v>
      </c>
      <c r="I16" s="21"/>
      <c r="J16" s="22" t="s">
        <v>160</v>
      </c>
      <c r="K16" s="22" t="s">
        <v>160</v>
      </c>
      <c r="L16" s="22" t="s">
        <v>160</v>
      </c>
      <c r="M16" s="22" t="s">
        <v>161</v>
      </c>
      <c r="O16" s="10" t="s">
        <v>8</v>
      </c>
      <c r="P16" s="30">
        <v>2</v>
      </c>
      <c r="Q16" s="30">
        <v>19052</v>
      </c>
      <c r="R16" s="30">
        <v>19052</v>
      </c>
      <c r="S16" s="17"/>
      <c r="T16" s="17"/>
      <c r="U16" s="17"/>
      <c r="V16" s="30">
        <v>19052</v>
      </c>
    </row>
    <row r="17" ht="26.25" spans="1:22">
      <c r="A17" s="10" t="s">
        <v>167</v>
      </c>
      <c r="B17" s="11">
        <v>415.844</v>
      </c>
      <c r="C17" s="11">
        <v>16136.9385</v>
      </c>
      <c r="D17" s="11">
        <v>16051.35</v>
      </c>
      <c r="E17" s="11">
        <v>85.5885</v>
      </c>
      <c r="F17" s="11">
        <v>967.541</v>
      </c>
      <c r="G17" s="17" t="s">
        <v>159</v>
      </c>
      <c r="I17" s="10" t="s">
        <v>168</v>
      </c>
      <c r="J17" s="17">
        <v>900000</v>
      </c>
      <c r="K17" s="17">
        <v>49348</v>
      </c>
      <c r="L17" s="17">
        <v>175539</v>
      </c>
      <c r="M17" s="33">
        <v>0.195</v>
      </c>
      <c r="O17" s="10" t="s">
        <v>9</v>
      </c>
      <c r="P17" s="30">
        <v>4</v>
      </c>
      <c r="Q17" s="30">
        <v>51675</v>
      </c>
      <c r="R17" s="30">
        <v>51675</v>
      </c>
      <c r="S17" s="17"/>
      <c r="T17" s="17"/>
      <c r="U17" s="17"/>
      <c r="V17" s="30">
        <v>51675</v>
      </c>
    </row>
    <row r="18" ht="26.25" spans="1:22">
      <c r="A18" s="10" t="s">
        <v>170</v>
      </c>
      <c r="B18" s="11">
        <v>780.282</v>
      </c>
      <c r="C18" s="11">
        <v>31244.917</v>
      </c>
      <c r="D18" s="11">
        <v>31196.657</v>
      </c>
      <c r="E18" s="11">
        <v>48.26</v>
      </c>
      <c r="F18" s="11">
        <v>1856.596</v>
      </c>
      <c r="G18" s="17" t="s">
        <v>159</v>
      </c>
      <c r="I18" s="10" t="s">
        <v>171</v>
      </c>
      <c r="J18" s="17">
        <v>300000</v>
      </c>
      <c r="K18" s="17">
        <v>30817</v>
      </c>
      <c r="L18" s="17">
        <v>89589</v>
      </c>
      <c r="M18" s="33">
        <v>0.2986</v>
      </c>
      <c r="O18" s="10" t="s">
        <v>12</v>
      </c>
      <c r="P18" s="30">
        <v>4</v>
      </c>
      <c r="Q18" s="30">
        <v>36713</v>
      </c>
      <c r="R18" s="30">
        <v>36713</v>
      </c>
      <c r="S18" s="17"/>
      <c r="T18" s="17"/>
      <c r="U18" s="17"/>
      <c r="V18" s="30">
        <v>36713</v>
      </c>
    </row>
    <row r="19" ht="26.25" spans="1:22">
      <c r="A19" s="10" t="s">
        <v>97</v>
      </c>
      <c r="B19" s="11">
        <v>132.595</v>
      </c>
      <c r="C19" s="11">
        <v>5999.1593</v>
      </c>
      <c r="D19" s="11">
        <v>5896.3188</v>
      </c>
      <c r="E19" s="11">
        <v>102.8405</v>
      </c>
      <c r="F19" s="11">
        <v>339.994</v>
      </c>
      <c r="G19" s="17" t="s">
        <v>159</v>
      </c>
      <c r="I19" s="10" t="s">
        <v>172</v>
      </c>
      <c r="J19" s="17">
        <v>200000</v>
      </c>
      <c r="K19" s="17">
        <v>47266</v>
      </c>
      <c r="L19" s="17">
        <v>130466</v>
      </c>
      <c r="M19" s="33">
        <v>0.6523</v>
      </c>
      <c r="O19" s="10" t="s">
        <v>13</v>
      </c>
      <c r="P19" s="30">
        <v>2</v>
      </c>
      <c r="Q19" s="30">
        <v>4956</v>
      </c>
      <c r="R19" s="30">
        <v>4956</v>
      </c>
      <c r="S19" s="17"/>
      <c r="T19" s="17"/>
      <c r="U19" s="17"/>
      <c r="V19" s="30">
        <v>4956</v>
      </c>
    </row>
    <row r="20" ht="26.25" spans="1:22">
      <c r="A20" s="10" t="s">
        <v>134</v>
      </c>
      <c r="B20" s="11">
        <v>674.2295</v>
      </c>
      <c r="C20" s="11">
        <v>4973.6985</v>
      </c>
      <c r="D20" s="11">
        <v>4936.548</v>
      </c>
      <c r="E20" s="11">
        <v>37.1505</v>
      </c>
      <c r="F20" s="11">
        <v>1456.2035</v>
      </c>
      <c r="G20" s="17" t="s">
        <v>159</v>
      </c>
      <c r="I20" s="10" t="s">
        <v>173</v>
      </c>
      <c r="J20" s="17">
        <v>300000</v>
      </c>
      <c r="K20" s="17">
        <v>27281</v>
      </c>
      <c r="L20" s="17">
        <v>84601</v>
      </c>
      <c r="M20" s="33">
        <v>0.282</v>
      </c>
      <c r="O20" s="10" t="s">
        <v>14</v>
      </c>
      <c r="P20" s="30">
        <v>2</v>
      </c>
      <c r="Q20" s="30">
        <v>33728</v>
      </c>
      <c r="R20" s="30">
        <v>33728</v>
      </c>
      <c r="S20" s="17"/>
      <c r="T20" s="17"/>
      <c r="U20" s="17"/>
      <c r="V20" s="30">
        <v>33728</v>
      </c>
    </row>
    <row r="21" ht="26.25" spans="1:22">
      <c r="A21" s="10" t="s">
        <v>88</v>
      </c>
      <c r="B21" s="11">
        <v>617.745</v>
      </c>
      <c r="C21" s="11">
        <v>4115.6215</v>
      </c>
      <c r="D21" s="11">
        <v>3880.5915</v>
      </c>
      <c r="E21" s="11">
        <v>235.03</v>
      </c>
      <c r="F21" s="11">
        <v>1272.901</v>
      </c>
      <c r="G21" s="17" t="s">
        <v>159</v>
      </c>
      <c r="I21" s="10" t="s">
        <v>174</v>
      </c>
      <c r="J21" s="17">
        <v>300000</v>
      </c>
      <c r="K21" s="17">
        <v>16404</v>
      </c>
      <c r="L21" s="17">
        <v>30454</v>
      </c>
      <c r="M21" s="33">
        <v>0.1015</v>
      </c>
      <c r="O21" s="10" t="s">
        <v>176</v>
      </c>
      <c r="P21" s="30">
        <v>7</v>
      </c>
      <c r="Q21" s="30">
        <v>17091</v>
      </c>
      <c r="R21" s="30">
        <v>17091</v>
      </c>
      <c r="S21" s="17"/>
      <c r="T21" s="17"/>
      <c r="U21" s="17"/>
      <c r="V21" s="30">
        <v>17091</v>
      </c>
    </row>
    <row r="22" ht="26.25" spans="1:22">
      <c r="A22" s="10" t="s">
        <v>91</v>
      </c>
      <c r="B22" s="11">
        <v>203.226</v>
      </c>
      <c r="C22" s="11">
        <v>2106.932</v>
      </c>
      <c r="D22" s="11">
        <v>2016.943</v>
      </c>
      <c r="E22" s="11">
        <v>89.989</v>
      </c>
      <c r="F22" s="11">
        <v>396.649</v>
      </c>
      <c r="G22" s="17" t="s">
        <v>159</v>
      </c>
      <c r="I22" s="23" t="s">
        <v>175</v>
      </c>
      <c r="J22" s="24">
        <v>2000000</v>
      </c>
      <c r="K22" s="24">
        <v>171116</v>
      </c>
      <c r="L22" s="24">
        <v>510649</v>
      </c>
      <c r="M22" s="34">
        <v>0.2553</v>
      </c>
      <c r="O22" s="10" t="s">
        <v>16</v>
      </c>
      <c r="P22" s="30">
        <v>5</v>
      </c>
      <c r="Q22" s="30">
        <v>13916</v>
      </c>
      <c r="R22" s="30">
        <v>13916</v>
      </c>
      <c r="S22" s="17"/>
      <c r="T22" s="17"/>
      <c r="U22" s="17"/>
      <c r="V22" s="30">
        <v>13916</v>
      </c>
    </row>
    <row r="23" ht="26.25" spans="1:22">
      <c r="A23" s="10" t="s">
        <v>121</v>
      </c>
      <c r="B23" s="11">
        <v>20.707</v>
      </c>
      <c r="C23" s="11">
        <v>1950.9245</v>
      </c>
      <c r="D23" s="11">
        <v>1905.0635</v>
      </c>
      <c r="E23" s="11">
        <v>45.861</v>
      </c>
      <c r="F23" s="11">
        <v>87.569</v>
      </c>
      <c r="G23" s="17" t="s">
        <v>159</v>
      </c>
      <c r="O23" s="10" t="s">
        <v>20</v>
      </c>
      <c r="P23" s="30">
        <v>0</v>
      </c>
      <c r="Q23" s="30">
        <v>0</v>
      </c>
      <c r="R23" s="30">
        <v>0</v>
      </c>
      <c r="S23" s="17"/>
      <c r="T23" s="17"/>
      <c r="U23" s="17"/>
      <c r="V23" s="30">
        <v>0</v>
      </c>
    </row>
    <row r="24" ht="26.25" spans="1:22">
      <c r="A24" s="10" t="s">
        <v>177</v>
      </c>
      <c r="B24" s="11">
        <v>0.961</v>
      </c>
      <c r="C24" s="11">
        <v>107.1466</v>
      </c>
      <c r="D24" s="11">
        <v>105.3441</v>
      </c>
      <c r="E24" s="11">
        <v>1.8025</v>
      </c>
      <c r="F24" s="11">
        <v>3.132</v>
      </c>
      <c r="G24" s="17" t="s">
        <v>159</v>
      </c>
      <c r="O24" s="23" t="s">
        <v>188</v>
      </c>
      <c r="P24" s="32">
        <v>2</v>
      </c>
      <c r="Q24" s="32">
        <v>177131</v>
      </c>
      <c r="R24" s="32">
        <v>177131</v>
      </c>
      <c r="S24" s="32">
        <v>0</v>
      </c>
      <c r="T24" s="32">
        <v>0</v>
      </c>
      <c r="U24" s="32">
        <v>0</v>
      </c>
      <c r="V24" s="32">
        <v>177131</v>
      </c>
    </row>
    <row r="25" ht="26.25" spans="1:7">
      <c r="A25" s="10" t="s">
        <v>178</v>
      </c>
      <c r="B25" s="11">
        <v>26.251</v>
      </c>
      <c r="C25" s="11">
        <v>1567.498</v>
      </c>
      <c r="D25" s="11">
        <v>1553.666</v>
      </c>
      <c r="E25" s="11">
        <v>13.832</v>
      </c>
      <c r="F25" s="11">
        <v>129.738</v>
      </c>
      <c r="G25" s="17" t="s">
        <v>159</v>
      </c>
    </row>
    <row r="26" ht="26.25" spans="1:7">
      <c r="A26" s="10" t="s">
        <v>181</v>
      </c>
      <c r="B26" s="11">
        <v>42.9515</v>
      </c>
      <c r="C26" s="11">
        <v>62.2415</v>
      </c>
      <c r="D26" s="11">
        <v>46.07</v>
      </c>
      <c r="E26" s="11">
        <v>16.1715</v>
      </c>
      <c r="F26" s="11">
        <v>53.8715</v>
      </c>
      <c r="G26" s="17" t="s">
        <v>159</v>
      </c>
    </row>
    <row r="27" ht="26.25" spans="1:7">
      <c r="A27" s="12" t="s">
        <v>181</v>
      </c>
      <c r="B27" s="11">
        <v>21.4425</v>
      </c>
      <c r="C27" s="11">
        <v>34.341</v>
      </c>
      <c r="D27" s="11">
        <v>20.772</v>
      </c>
      <c r="E27" s="11">
        <v>13.569</v>
      </c>
      <c r="F27" s="11">
        <v>27.109</v>
      </c>
      <c r="G27" s="17" t="s">
        <v>159</v>
      </c>
    </row>
    <row r="29" ht="16.5" spans="1:1">
      <c r="A29" s="13" t="s">
        <v>189</v>
      </c>
    </row>
    <row r="30" ht="39" spans="1:23">
      <c r="A30" s="8" t="s">
        <v>143</v>
      </c>
      <c r="B30" s="9" t="s">
        <v>183</v>
      </c>
      <c r="C30" s="9" t="s">
        <v>184</v>
      </c>
      <c r="D30" s="9" t="s">
        <v>185</v>
      </c>
      <c r="E30" s="9" t="s">
        <v>186</v>
      </c>
      <c r="F30" s="9" t="s">
        <v>187</v>
      </c>
      <c r="G30" s="9" t="s">
        <v>149</v>
      </c>
      <c r="I30" s="19" t="s">
        <v>150</v>
      </c>
      <c r="J30" s="20" t="s">
        <v>151</v>
      </c>
      <c r="K30" s="20" t="s">
        <v>152</v>
      </c>
      <c r="L30" s="20" t="s">
        <v>153</v>
      </c>
      <c r="M30" s="20" t="s">
        <v>154</v>
      </c>
      <c r="O30" s="25" t="s">
        <v>190</v>
      </c>
      <c r="P30" s="25" t="s">
        <v>191</v>
      </c>
      <c r="Q30" s="25" t="s">
        <v>192</v>
      </c>
      <c r="R30" s="25" t="s">
        <v>193</v>
      </c>
      <c r="S30" s="25" t="s">
        <v>194</v>
      </c>
      <c r="T30" s="42" t="s">
        <v>158</v>
      </c>
      <c r="U30" s="43"/>
      <c r="V30" s="43"/>
      <c r="W30" s="9"/>
    </row>
    <row r="31" ht="26.25" spans="1:23">
      <c r="A31" s="10" t="s">
        <v>70</v>
      </c>
      <c r="B31" s="11">
        <v>13.667</v>
      </c>
      <c r="C31" s="11">
        <v>1321.9816</v>
      </c>
      <c r="D31" s="11">
        <v>1308.0316</v>
      </c>
      <c r="E31" s="11">
        <v>13.95</v>
      </c>
      <c r="F31" s="11">
        <v>22.96</v>
      </c>
      <c r="G31" s="17" t="s">
        <v>159</v>
      </c>
      <c r="I31" s="21"/>
      <c r="J31" s="22" t="s">
        <v>160</v>
      </c>
      <c r="K31" s="22" t="s">
        <v>160</v>
      </c>
      <c r="L31" s="22" t="s">
        <v>160</v>
      </c>
      <c r="M31" s="22" t="s">
        <v>161</v>
      </c>
      <c r="O31" s="26"/>
      <c r="P31" s="26"/>
      <c r="Q31" s="26"/>
      <c r="R31" s="26"/>
      <c r="S31" s="26"/>
      <c r="T31" s="44" t="s">
        <v>163</v>
      </c>
      <c r="U31" s="25" t="s">
        <v>195</v>
      </c>
      <c r="V31" s="25" t="s">
        <v>196</v>
      </c>
      <c r="W31" s="25" t="s">
        <v>197</v>
      </c>
    </row>
    <row r="32" ht="26.25" spans="1:23">
      <c r="A32" s="10" t="s">
        <v>167</v>
      </c>
      <c r="B32" s="11">
        <v>415.844</v>
      </c>
      <c r="C32" s="11">
        <v>16136.9385</v>
      </c>
      <c r="D32" s="11">
        <v>16051.35</v>
      </c>
      <c r="E32" s="11">
        <v>85.5885</v>
      </c>
      <c r="F32" s="11">
        <v>967.541</v>
      </c>
      <c r="G32" s="17" t="s">
        <v>159</v>
      </c>
      <c r="I32" s="10" t="s">
        <v>168</v>
      </c>
      <c r="J32" s="17">
        <v>900000</v>
      </c>
      <c r="K32" s="17">
        <v>81528</v>
      </c>
      <c r="L32" s="17">
        <v>126191</v>
      </c>
      <c r="M32" s="33">
        <v>0.1402</v>
      </c>
      <c r="O32" s="28"/>
      <c r="P32" s="28"/>
      <c r="Q32" s="28"/>
      <c r="R32" s="28"/>
      <c r="S32" s="28"/>
      <c r="T32" s="46" t="s">
        <v>198</v>
      </c>
      <c r="U32" s="28"/>
      <c r="V32" s="28"/>
      <c r="W32" s="28"/>
    </row>
    <row r="33" ht="26.25" spans="1:23">
      <c r="A33" s="10" t="s">
        <v>170</v>
      </c>
      <c r="B33" s="11">
        <v>780.282</v>
      </c>
      <c r="C33" s="11">
        <v>31244.917</v>
      </c>
      <c r="D33" s="11">
        <v>31196.657</v>
      </c>
      <c r="E33" s="11">
        <v>48.26</v>
      </c>
      <c r="F33" s="11">
        <v>1856.596</v>
      </c>
      <c r="G33" s="17" t="s">
        <v>159</v>
      </c>
      <c r="I33" s="10" t="s">
        <v>171</v>
      </c>
      <c r="J33" s="17">
        <v>300000</v>
      </c>
      <c r="K33" s="17">
        <v>49556</v>
      </c>
      <c r="L33" s="17">
        <v>58772</v>
      </c>
      <c r="M33" s="33">
        <v>0.1959</v>
      </c>
      <c r="O33" s="35">
        <v>45221</v>
      </c>
      <c r="P33" s="36" t="s">
        <v>199</v>
      </c>
      <c r="Q33" s="49">
        <v>482</v>
      </c>
      <c r="R33" s="49">
        <v>478</v>
      </c>
      <c r="S33" s="50"/>
      <c r="T33" s="50"/>
      <c r="U33" s="50"/>
      <c r="V33" s="49">
        <v>13</v>
      </c>
      <c r="W33" s="52">
        <v>0.027</v>
      </c>
    </row>
    <row r="34" ht="26.25" spans="1:23">
      <c r="A34" s="10" t="s">
        <v>97</v>
      </c>
      <c r="B34" s="11">
        <v>132.595</v>
      </c>
      <c r="C34" s="11">
        <v>5999.1593</v>
      </c>
      <c r="D34" s="11">
        <v>5896.3188</v>
      </c>
      <c r="E34" s="11">
        <v>102.8405</v>
      </c>
      <c r="F34" s="11">
        <v>339.994</v>
      </c>
      <c r="G34" s="17" t="s">
        <v>159</v>
      </c>
      <c r="I34" s="10" t="s">
        <v>172</v>
      </c>
      <c r="J34" s="17">
        <v>200000</v>
      </c>
      <c r="K34" s="17">
        <v>61584</v>
      </c>
      <c r="L34" s="17">
        <v>83200</v>
      </c>
      <c r="M34" s="33">
        <v>0.416</v>
      </c>
      <c r="O34" s="37" t="s">
        <v>200</v>
      </c>
      <c r="P34" s="37"/>
      <c r="Q34" s="51"/>
      <c r="R34" s="51"/>
      <c r="S34" s="12"/>
      <c r="T34" s="12"/>
      <c r="U34" s="12"/>
      <c r="V34" s="51"/>
      <c r="W34" s="53"/>
    </row>
    <row r="35" ht="26.25" spans="1:23">
      <c r="A35" s="10" t="s">
        <v>134</v>
      </c>
      <c r="B35" s="11">
        <v>674.2295</v>
      </c>
      <c r="C35" s="11">
        <v>4973.6985</v>
      </c>
      <c r="D35" s="11">
        <v>4936.548</v>
      </c>
      <c r="E35" s="11">
        <v>37.1505</v>
      </c>
      <c r="F35" s="11">
        <v>1456.2035</v>
      </c>
      <c r="G35" s="17" t="s">
        <v>159</v>
      </c>
      <c r="I35" s="10" t="s">
        <v>173</v>
      </c>
      <c r="J35" s="17">
        <v>300000</v>
      </c>
      <c r="K35" s="17">
        <v>29287</v>
      </c>
      <c r="L35" s="17">
        <v>57320</v>
      </c>
      <c r="M35" s="33">
        <v>0.1911</v>
      </c>
      <c r="O35" s="35">
        <v>45220</v>
      </c>
      <c r="P35" s="36" t="s">
        <v>199</v>
      </c>
      <c r="Q35" s="49">
        <v>476</v>
      </c>
      <c r="R35" s="49">
        <v>472</v>
      </c>
      <c r="S35" s="50"/>
      <c r="T35" s="50"/>
      <c r="U35" s="50"/>
      <c r="V35" s="49">
        <v>10</v>
      </c>
      <c r="W35" s="52">
        <v>0.021</v>
      </c>
    </row>
    <row r="36" ht="26.25" spans="1:23">
      <c r="A36" s="10" t="s">
        <v>88</v>
      </c>
      <c r="B36" s="11">
        <v>617.745</v>
      </c>
      <c r="C36" s="11">
        <v>4115.6215</v>
      </c>
      <c r="D36" s="11">
        <v>3880.5915</v>
      </c>
      <c r="E36" s="11">
        <v>235.03</v>
      </c>
      <c r="F36" s="11">
        <v>1272.901</v>
      </c>
      <c r="G36" s="17" t="s">
        <v>159</v>
      </c>
      <c r="I36" s="10" t="s">
        <v>174</v>
      </c>
      <c r="J36" s="17">
        <v>300000</v>
      </c>
      <c r="K36" s="17">
        <v>11011</v>
      </c>
      <c r="L36" s="17">
        <v>14050</v>
      </c>
      <c r="M36" s="33">
        <v>0.0468</v>
      </c>
      <c r="O36" s="38" t="s">
        <v>201</v>
      </c>
      <c r="P36" s="37"/>
      <c r="Q36" s="51"/>
      <c r="R36" s="51"/>
      <c r="S36" s="12"/>
      <c r="T36" s="12"/>
      <c r="U36" s="12"/>
      <c r="V36" s="51"/>
      <c r="W36" s="53"/>
    </row>
    <row r="37" ht="16.5" spans="1:23">
      <c r="A37" s="10" t="s">
        <v>91</v>
      </c>
      <c r="B37" s="11">
        <v>203.226</v>
      </c>
      <c r="C37" s="11">
        <v>2106.932</v>
      </c>
      <c r="D37" s="11">
        <v>2016.943</v>
      </c>
      <c r="E37" s="11">
        <v>89.989</v>
      </c>
      <c r="F37" s="11">
        <v>396.649</v>
      </c>
      <c r="G37" s="17" t="s">
        <v>159</v>
      </c>
      <c r="I37" s="23" t="s">
        <v>175</v>
      </c>
      <c r="J37" s="24">
        <v>2000000</v>
      </c>
      <c r="K37" s="24">
        <v>232966</v>
      </c>
      <c r="L37" s="24">
        <v>339533</v>
      </c>
      <c r="M37" s="34">
        <v>0.1698</v>
      </c>
      <c r="O37" s="35">
        <v>45234</v>
      </c>
      <c r="P37" s="36" t="s">
        <v>202</v>
      </c>
      <c r="Q37" s="49">
        <v>831</v>
      </c>
      <c r="R37" s="49">
        <v>826</v>
      </c>
      <c r="S37" s="50"/>
      <c r="T37" s="50"/>
      <c r="U37" s="50"/>
      <c r="V37" s="49">
        <v>29</v>
      </c>
      <c r="W37" s="52">
        <v>0.0349</v>
      </c>
    </row>
    <row r="38" ht="26.25" spans="1:23">
      <c r="A38" s="10" t="s">
        <v>121</v>
      </c>
      <c r="B38" s="11">
        <v>20.707</v>
      </c>
      <c r="C38" s="11">
        <v>1950.9245</v>
      </c>
      <c r="D38" s="11">
        <v>1905.0635</v>
      </c>
      <c r="E38" s="11">
        <v>45.861</v>
      </c>
      <c r="F38" s="11">
        <v>87.569</v>
      </c>
      <c r="G38" s="17" t="s">
        <v>159</v>
      </c>
      <c r="O38" s="37" t="s">
        <v>201</v>
      </c>
      <c r="P38" s="37"/>
      <c r="Q38" s="51"/>
      <c r="R38" s="51"/>
      <c r="S38" s="12"/>
      <c r="T38" s="12"/>
      <c r="U38" s="12"/>
      <c r="V38" s="51"/>
      <c r="W38" s="53"/>
    </row>
    <row r="39" ht="16.5" spans="1:23">
      <c r="A39" s="10" t="s">
        <v>177</v>
      </c>
      <c r="B39" s="11">
        <v>0.961</v>
      </c>
      <c r="C39" s="11">
        <v>107.1466</v>
      </c>
      <c r="D39" s="11">
        <v>105.3441</v>
      </c>
      <c r="E39" s="11">
        <v>1.8025</v>
      </c>
      <c r="F39" s="11">
        <v>3.132</v>
      </c>
      <c r="G39" s="17" t="s">
        <v>159</v>
      </c>
      <c r="O39" s="35">
        <v>45246</v>
      </c>
      <c r="P39" s="36" t="s">
        <v>203</v>
      </c>
      <c r="Q39" s="49">
        <v>140</v>
      </c>
      <c r="R39" s="49">
        <v>138</v>
      </c>
      <c r="S39" s="50"/>
      <c r="T39" s="50"/>
      <c r="U39" s="50"/>
      <c r="V39" s="49">
        <v>3</v>
      </c>
      <c r="W39" s="52">
        <v>0.0214</v>
      </c>
    </row>
    <row r="40" ht="26.25" spans="1:23">
      <c r="A40" s="10" t="s">
        <v>178</v>
      </c>
      <c r="B40" s="11">
        <v>26.251</v>
      </c>
      <c r="C40" s="11">
        <v>1567.498</v>
      </c>
      <c r="D40" s="11">
        <v>1553.666</v>
      </c>
      <c r="E40" s="11">
        <v>13.832</v>
      </c>
      <c r="F40" s="11">
        <v>129.738</v>
      </c>
      <c r="G40" s="17" t="s">
        <v>159</v>
      </c>
      <c r="O40" s="37" t="s">
        <v>200</v>
      </c>
      <c r="P40" s="37"/>
      <c r="Q40" s="51"/>
      <c r="R40" s="51"/>
      <c r="S40" s="12"/>
      <c r="T40" s="12"/>
      <c r="U40" s="12"/>
      <c r="V40" s="51"/>
      <c r="W40" s="53"/>
    </row>
    <row r="41" ht="26.25" spans="1:23">
      <c r="A41" s="10" t="s">
        <v>181</v>
      </c>
      <c r="B41" s="11">
        <v>42.9515</v>
      </c>
      <c r="C41" s="11">
        <v>62.2415</v>
      </c>
      <c r="D41" s="11">
        <v>46.07</v>
      </c>
      <c r="E41" s="11">
        <v>16.1715</v>
      </c>
      <c r="F41" s="11">
        <v>53.8715</v>
      </c>
      <c r="G41" s="17" t="s">
        <v>159</v>
      </c>
      <c r="O41" s="35">
        <v>45207</v>
      </c>
      <c r="P41" s="36" t="s">
        <v>203</v>
      </c>
      <c r="Q41" s="49">
        <v>1199</v>
      </c>
      <c r="R41" s="49">
        <v>1195</v>
      </c>
      <c r="S41" s="50"/>
      <c r="T41" s="50"/>
      <c r="U41" s="50"/>
      <c r="V41" s="50">
        <v>82</v>
      </c>
      <c r="W41" s="54">
        <v>0.0684</v>
      </c>
    </row>
    <row r="42" ht="26.25" spans="1:23">
      <c r="A42" s="12" t="s">
        <v>181</v>
      </c>
      <c r="B42" s="11">
        <v>21.4425</v>
      </c>
      <c r="C42" s="11">
        <v>34.341</v>
      </c>
      <c r="D42" s="11">
        <v>20.772</v>
      </c>
      <c r="E42" s="11">
        <v>13.569</v>
      </c>
      <c r="F42" s="11">
        <v>27.109</v>
      </c>
      <c r="G42" s="17" t="s">
        <v>159</v>
      </c>
      <c r="O42" s="37" t="s">
        <v>201</v>
      </c>
      <c r="P42" s="37"/>
      <c r="Q42" s="51"/>
      <c r="R42" s="51"/>
      <c r="S42" s="12"/>
      <c r="T42" s="12"/>
      <c r="U42" s="12"/>
      <c r="V42" s="12"/>
      <c r="W42" s="55"/>
    </row>
    <row r="43" ht="16.5" spans="1:23">
      <c r="A43" s="14" t="s">
        <v>204</v>
      </c>
      <c r="O43" s="39" t="s">
        <v>205</v>
      </c>
      <c r="P43" s="40"/>
      <c r="Q43" s="24">
        <f>SUM(Q33:Q42)</f>
        <v>3128</v>
      </c>
      <c r="R43" s="24">
        <f t="shared" ref="R43:V43" si="3">SUM(R33:R42)</f>
        <v>3109</v>
      </c>
      <c r="S43" s="24">
        <f t="shared" si="3"/>
        <v>0</v>
      </c>
      <c r="T43" s="24">
        <f t="shared" si="3"/>
        <v>0</v>
      </c>
      <c r="U43" s="24">
        <f t="shared" si="3"/>
        <v>0</v>
      </c>
      <c r="V43" s="24">
        <f t="shared" si="3"/>
        <v>137</v>
      </c>
      <c r="W43" s="56">
        <f>V43/Q43</f>
        <v>0.0437979539641944</v>
      </c>
    </row>
    <row r="44" ht="39" spans="1:13">
      <c r="A44" s="8" t="s">
        <v>143</v>
      </c>
      <c r="B44" s="9" t="s">
        <v>183</v>
      </c>
      <c r="C44" s="9" t="s">
        <v>184</v>
      </c>
      <c r="D44" s="9" t="s">
        <v>185</v>
      </c>
      <c r="E44" s="9" t="s">
        <v>186</v>
      </c>
      <c r="F44" s="9" t="s">
        <v>187</v>
      </c>
      <c r="G44" s="9" t="s">
        <v>149</v>
      </c>
      <c r="I44" s="19" t="s">
        <v>150</v>
      </c>
      <c r="J44" s="20" t="s">
        <v>151</v>
      </c>
      <c r="K44" s="20" t="s">
        <v>152</v>
      </c>
      <c r="L44" s="20" t="s">
        <v>153</v>
      </c>
      <c r="M44" s="20" t="s">
        <v>154</v>
      </c>
    </row>
    <row r="45" ht="26.25" spans="1:13">
      <c r="A45" s="10" t="s">
        <v>70</v>
      </c>
      <c r="B45" s="15">
        <v>5.557</v>
      </c>
      <c r="C45" s="15">
        <v>1308.3146</v>
      </c>
      <c r="D45" s="15">
        <v>1299.0216</v>
      </c>
      <c r="E45" s="15">
        <v>9.293</v>
      </c>
      <c r="F45" s="15">
        <v>9.293</v>
      </c>
      <c r="G45" s="17" t="s">
        <v>159</v>
      </c>
      <c r="I45" s="21"/>
      <c r="J45" s="22" t="s">
        <v>160</v>
      </c>
      <c r="K45" s="22" t="s">
        <v>160</v>
      </c>
      <c r="L45" s="22" t="s">
        <v>160</v>
      </c>
      <c r="M45" s="22" t="s">
        <v>161</v>
      </c>
    </row>
    <row r="46" ht="26.25" spans="1:13">
      <c r="A46" s="10" t="s">
        <v>167</v>
      </c>
      <c r="B46" s="15">
        <v>226.437</v>
      </c>
      <c r="C46" s="15">
        <v>15721.0945</v>
      </c>
      <c r="D46" s="15">
        <v>15368.94</v>
      </c>
      <c r="E46" s="15">
        <v>352.1545</v>
      </c>
      <c r="F46" s="15">
        <v>719.734</v>
      </c>
      <c r="G46" s="17" t="s">
        <v>159</v>
      </c>
      <c r="I46" s="10" t="s">
        <v>168</v>
      </c>
      <c r="J46" s="17">
        <v>900000</v>
      </c>
      <c r="K46" s="17">
        <v>44663</v>
      </c>
      <c r="L46" s="17">
        <v>44663</v>
      </c>
      <c r="M46" s="33">
        <v>0.0496</v>
      </c>
    </row>
    <row r="47" ht="26.25" spans="1:13">
      <c r="A47" s="10" t="s">
        <v>170</v>
      </c>
      <c r="B47" s="15">
        <v>438.572</v>
      </c>
      <c r="C47" s="15">
        <v>30464.635</v>
      </c>
      <c r="D47" s="15">
        <v>30435.157</v>
      </c>
      <c r="E47" s="15">
        <v>29.478</v>
      </c>
      <c r="F47" s="15">
        <v>1407.348</v>
      </c>
      <c r="G47" s="17" t="s">
        <v>159</v>
      </c>
      <c r="I47" s="10" t="s">
        <v>171</v>
      </c>
      <c r="J47" s="17">
        <v>300000</v>
      </c>
      <c r="K47" s="17">
        <v>9216</v>
      </c>
      <c r="L47" s="17">
        <v>9216</v>
      </c>
      <c r="M47" s="33">
        <v>0.0307</v>
      </c>
    </row>
    <row r="48" ht="26.25" spans="1:13">
      <c r="A48" s="10" t="s">
        <v>97</v>
      </c>
      <c r="B48" s="15">
        <v>75.1125</v>
      </c>
      <c r="C48" s="15">
        <v>5866.5643</v>
      </c>
      <c r="D48" s="15">
        <v>5789.3188</v>
      </c>
      <c r="E48" s="15">
        <v>77.2455</v>
      </c>
      <c r="F48" s="15">
        <v>261.938</v>
      </c>
      <c r="G48" s="17" t="s">
        <v>159</v>
      </c>
      <c r="I48" s="10" t="s">
        <v>172</v>
      </c>
      <c r="J48" s="17">
        <v>200000</v>
      </c>
      <c r="K48" s="17">
        <v>21616</v>
      </c>
      <c r="L48" s="17">
        <v>21616</v>
      </c>
      <c r="M48" s="33">
        <v>0.1081</v>
      </c>
    </row>
    <row r="49" ht="26.25" spans="1:13">
      <c r="A49" s="10" t="s">
        <v>134</v>
      </c>
      <c r="B49" s="15">
        <v>231.674</v>
      </c>
      <c r="C49" s="15">
        <v>4299.469</v>
      </c>
      <c r="D49" s="15">
        <v>4276.279</v>
      </c>
      <c r="E49" s="15">
        <v>23.19</v>
      </c>
      <c r="F49" s="15">
        <v>972.369</v>
      </c>
      <c r="G49" s="17" t="s">
        <v>159</v>
      </c>
      <c r="I49" s="10" t="s">
        <v>173</v>
      </c>
      <c r="J49" s="17">
        <v>300000</v>
      </c>
      <c r="K49" s="17">
        <v>28033</v>
      </c>
      <c r="L49" s="17">
        <v>28033</v>
      </c>
      <c r="M49" s="33">
        <v>0.0934</v>
      </c>
    </row>
    <row r="50" ht="26.25" spans="1:13">
      <c r="A50" s="10" t="s">
        <v>88</v>
      </c>
      <c r="B50" s="15">
        <v>207.197</v>
      </c>
      <c r="C50" s="15">
        <v>3497.8765</v>
      </c>
      <c r="D50" s="15">
        <v>3385.2115</v>
      </c>
      <c r="E50" s="15">
        <v>112.665</v>
      </c>
      <c r="F50" s="15">
        <v>812.716</v>
      </c>
      <c r="G50" s="17" t="s">
        <v>159</v>
      </c>
      <c r="I50" s="10" t="s">
        <v>174</v>
      </c>
      <c r="J50" s="17">
        <v>300000</v>
      </c>
      <c r="K50" s="17">
        <v>3039</v>
      </c>
      <c r="L50" s="17">
        <v>3039</v>
      </c>
      <c r="M50" s="33">
        <v>0.0101</v>
      </c>
    </row>
    <row r="51" ht="16.5" spans="1:13">
      <c r="A51" s="10" t="s">
        <v>91</v>
      </c>
      <c r="B51" s="15">
        <v>39.625</v>
      </c>
      <c r="C51" s="15">
        <v>1903.706</v>
      </c>
      <c r="D51" s="15">
        <v>1880.203</v>
      </c>
      <c r="E51" s="15">
        <v>23.503</v>
      </c>
      <c r="F51" s="15">
        <v>210.5</v>
      </c>
      <c r="G51" s="17" t="s">
        <v>159</v>
      </c>
      <c r="I51" s="12" t="s">
        <v>175</v>
      </c>
      <c r="J51" s="24">
        <v>2000000</v>
      </c>
      <c r="K51" s="24">
        <v>106567</v>
      </c>
      <c r="L51" s="24">
        <v>106567</v>
      </c>
      <c r="M51" s="34">
        <v>0.0533</v>
      </c>
    </row>
    <row r="52" ht="16.5" spans="1:7">
      <c r="A52" s="10" t="s">
        <v>121</v>
      </c>
      <c r="B52" s="15">
        <v>19.766</v>
      </c>
      <c r="C52" s="15">
        <v>1930.2175</v>
      </c>
      <c r="D52" s="15">
        <v>1905.0635</v>
      </c>
      <c r="E52" s="15">
        <v>25.154</v>
      </c>
      <c r="F52" s="15">
        <v>94.116</v>
      </c>
      <c r="G52" s="17" t="s">
        <v>159</v>
      </c>
    </row>
    <row r="53" ht="16.5" spans="1:7">
      <c r="A53" s="10" t="s">
        <v>177</v>
      </c>
      <c r="B53" s="15">
        <v>0.934</v>
      </c>
      <c r="C53" s="15">
        <v>106.1856</v>
      </c>
      <c r="D53" s="15">
        <v>105.3441</v>
      </c>
      <c r="E53" s="15">
        <v>0.8415</v>
      </c>
      <c r="F53" s="15">
        <v>4.089</v>
      </c>
      <c r="G53" s="17" t="s">
        <v>159</v>
      </c>
    </row>
    <row r="54" ht="26.25" spans="1:7">
      <c r="A54" s="10" t="s">
        <v>178</v>
      </c>
      <c r="B54" s="15">
        <v>26.824</v>
      </c>
      <c r="C54" s="15">
        <v>1541.247</v>
      </c>
      <c r="D54" s="15">
        <v>1530.286</v>
      </c>
      <c r="E54" s="15">
        <v>10.961</v>
      </c>
      <c r="F54" s="15">
        <v>118.072</v>
      </c>
      <c r="G54" s="17" t="s">
        <v>159</v>
      </c>
    </row>
    <row r="55" ht="26.25" spans="1:7">
      <c r="A55" s="10" t="s">
        <v>181</v>
      </c>
      <c r="B55" s="15">
        <v>10.92</v>
      </c>
      <c r="C55" s="15">
        <v>19.29</v>
      </c>
      <c r="D55" s="15">
        <v>19.29</v>
      </c>
      <c r="E55" s="15">
        <v>0</v>
      </c>
      <c r="F55" s="15">
        <v>10.92</v>
      </c>
      <c r="G55" s="17" t="s">
        <v>159</v>
      </c>
    </row>
    <row r="56" ht="26.25" spans="1:7">
      <c r="A56" s="12" t="s">
        <v>181</v>
      </c>
      <c r="B56" s="15">
        <v>5.6665</v>
      </c>
      <c r="C56" s="15">
        <v>12.8985</v>
      </c>
      <c r="D56" s="15">
        <v>8.252</v>
      </c>
      <c r="E56" s="15">
        <v>4.6465</v>
      </c>
      <c r="F56" s="15">
        <v>5.6665</v>
      </c>
      <c r="G56" s="17" t="s">
        <v>159</v>
      </c>
    </row>
  </sheetData>
  <mergeCells count="62">
    <mergeCell ref="S1:V1"/>
    <mergeCell ref="S13:V13"/>
    <mergeCell ref="T30:W30"/>
    <mergeCell ref="O43:P43"/>
    <mergeCell ref="I1:I2"/>
    <mergeCell ref="I15:I16"/>
    <mergeCell ref="I30:I31"/>
    <mergeCell ref="I44:I45"/>
    <mergeCell ref="O1:O3"/>
    <mergeCell ref="O13:O15"/>
    <mergeCell ref="O30:O32"/>
    <mergeCell ref="P1:P3"/>
    <mergeCell ref="P13:P15"/>
    <mergeCell ref="P30:P32"/>
    <mergeCell ref="P33:P34"/>
    <mergeCell ref="P35:P36"/>
    <mergeCell ref="P37:P38"/>
    <mergeCell ref="P39:P40"/>
    <mergeCell ref="P41:P42"/>
    <mergeCell ref="Q30:Q32"/>
    <mergeCell ref="Q33:Q34"/>
    <mergeCell ref="Q35:Q36"/>
    <mergeCell ref="Q37:Q38"/>
    <mergeCell ref="Q39:Q40"/>
    <mergeCell ref="Q41:Q42"/>
    <mergeCell ref="R30:R32"/>
    <mergeCell ref="R33:R34"/>
    <mergeCell ref="R35:R36"/>
    <mergeCell ref="R37:R38"/>
    <mergeCell ref="R39:R40"/>
    <mergeCell ref="R41:R42"/>
    <mergeCell ref="S2:S3"/>
    <mergeCell ref="S14:S15"/>
    <mergeCell ref="S30:S32"/>
    <mergeCell ref="S33:S34"/>
    <mergeCell ref="S35:S36"/>
    <mergeCell ref="S37:S38"/>
    <mergeCell ref="S39:S40"/>
    <mergeCell ref="S41:S42"/>
    <mergeCell ref="T33:T34"/>
    <mergeCell ref="T35:T36"/>
    <mergeCell ref="T37:T38"/>
    <mergeCell ref="T39:T40"/>
    <mergeCell ref="T41:T42"/>
    <mergeCell ref="U31:U32"/>
    <mergeCell ref="U33:U34"/>
    <mergeCell ref="U35:U36"/>
    <mergeCell ref="U37:U38"/>
    <mergeCell ref="U39:U40"/>
    <mergeCell ref="U41:U42"/>
    <mergeCell ref="V31:V32"/>
    <mergeCell ref="V33:V34"/>
    <mergeCell ref="V35:V36"/>
    <mergeCell ref="V37:V38"/>
    <mergeCell ref="V39:V40"/>
    <mergeCell ref="V41:V42"/>
    <mergeCell ref="W31:W32"/>
    <mergeCell ref="W33:W34"/>
    <mergeCell ref="W35:W36"/>
    <mergeCell ref="W37:W38"/>
    <mergeCell ref="W39:W40"/>
    <mergeCell ref="W41:W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opLeftCell="A17" workbookViewId="0">
      <selection activeCell="C2" sqref="C2:C30"/>
    </sheetView>
  </sheetViews>
  <sheetFormatPr defaultColWidth="9" defaultRowHeight="15.75" outlineLevelCol="3"/>
  <cols>
    <col min="1" max="1" width="5" style="1" customWidth="true"/>
    <col min="2" max="2" width="18.4416666666667" customWidth="true"/>
    <col min="3" max="3" width="10" customWidth="true"/>
    <col min="4" max="4" width="11.0666666666667" customWidth="true"/>
  </cols>
  <sheetData>
    <row r="1" spans="1:4">
      <c r="A1" s="2" t="s">
        <v>206</v>
      </c>
      <c r="B1" t="s">
        <v>207</v>
      </c>
      <c r="C1" t="s">
        <v>208</v>
      </c>
      <c r="D1" t="s">
        <v>209</v>
      </c>
    </row>
    <row r="2" spans="1:4">
      <c r="A2" s="1">
        <v>1</v>
      </c>
      <c r="B2" s="3" t="s">
        <v>210</v>
      </c>
      <c r="C2">
        <v>32759</v>
      </c>
      <c r="D2">
        <v>1294.16</v>
      </c>
    </row>
    <row r="3" spans="1:4">
      <c r="A3" s="1">
        <v>2</v>
      </c>
      <c r="B3" t="s">
        <v>211</v>
      </c>
      <c r="C3">
        <v>23516</v>
      </c>
      <c r="D3">
        <v>809.994</v>
      </c>
    </row>
    <row r="4" spans="1:4">
      <c r="A4" s="1">
        <v>3</v>
      </c>
      <c r="B4" t="s">
        <v>212</v>
      </c>
      <c r="C4">
        <v>23492</v>
      </c>
      <c r="D4">
        <v>31400.8385</v>
      </c>
    </row>
    <row r="5" spans="1:4">
      <c r="A5" s="1">
        <v>4</v>
      </c>
      <c r="B5" t="s">
        <v>213</v>
      </c>
      <c r="C5">
        <v>12460</v>
      </c>
      <c r="D5">
        <v>5222.539</v>
      </c>
    </row>
    <row r="6" spans="1:4">
      <c r="A6" s="1">
        <v>5</v>
      </c>
      <c r="B6" t="s">
        <v>214</v>
      </c>
      <c r="C6">
        <v>11685</v>
      </c>
      <c r="D6">
        <v>1768.899</v>
      </c>
    </row>
    <row r="7" spans="1:4">
      <c r="A7" s="1">
        <v>6</v>
      </c>
      <c r="B7" t="s">
        <v>215</v>
      </c>
      <c r="C7">
        <v>11470</v>
      </c>
      <c r="D7">
        <v>1798.4995</v>
      </c>
    </row>
    <row r="8" spans="1:4">
      <c r="A8" s="1">
        <v>7</v>
      </c>
      <c r="B8" t="s">
        <v>216</v>
      </c>
      <c r="C8">
        <v>8122</v>
      </c>
      <c r="D8">
        <v>182.4695</v>
      </c>
    </row>
    <row r="9" spans="1:4">
      <c r="A9" s="1">
        <v>8</v>
      </c>
      <c r="B9" t="s">
        <v>217</v>
      </c>
      <c r="C9">
        <v>7048</v>
      </c>
      <c r="D9">
        <v>45.592</v>
      </c>
    </row>
    <row r="10" spans="1:4">
      <c r="A10" s="1">
        <v>9</v>
      </c>
      <c r="B10" t="s">
        <v>218</v>
      </c>
      <c r="C10">
        <v>6571</v>
      </c>
      <c r="D10">
        <v>720.694</v>
      </c>
    </row>
    <row r="11" spans="1:4">
      <c r="A11" s="1">
        <v>10</v>
      </c>
      <c r="B11" t="s">
        <v>219</v>
      </c>
      <c r="C11">
        <v>5978</v>
      </c>
      <c r="D11">
        <v>575.669</v>
      </c>
    </row>
    <row r="12" spans="1:4">
      <c r="A12" s="1">
        <v>11</v>
      </c>
      <c r="B12" t="s">
        <v>220</v>
      </c>
      <c r="C12">
        <v>5854</v>
      </c>
      <c r="D12">
        <v>599.684</v>
      </c>
    </row>
    <row r="13" spans="1:4">
      <c r="A13" s="1">
        <v>12</v>
      </c>
      <c r="B13" t="s">
        <v>221</v>
      </c>
      <c r="C13">
        <v>5405</v>
      </c>
      <c r="D13">
        <v>151.0115</v>
      </c>
    </row>
    <row r="14" spans="1:4">
      <c r="A14" s="1">
        <v>13</v>
      </c>
      <c r="B14" t="s">
        <v>222</v>
      </c>
      <c r="C14">
        <v>4644</v>
      </c>
      <c r="D14">
        <v>110.0345</v>
      </c>
    </row>
    <row r="15" spans="1:4">
      <c r="A15" s="1">
        <v>14</v>
      </c>
      <c r="B15" t="s">
        <v>223</v>
      </c>
      <c r="C15">
        <v>4196</v>
      </c>
      <c r="D15">
        <v>92.5975</v>
      </c>
    </row>
    <row r="16" spans="1:4">
      <c r="A16" s="1">
        <v>15</v>
      </c>
      <c r="B16" t="s">
        <v>224</v>
      </c>
      <c r="C16">
        <v>3641</v>
      </c>
      <c r="D16">
        <v>88.402</v>
      </c>
    </row>
    <row r="17" spans="1:4">
      <c r="A17" s="1">
        <v>16</v>
      </c>
      <c r="B17" t="s">
        <v>225</v>
      </c>
      <c r="C17">
        <v>2859</v>
      </c>
      <c r="D17">
        <v>1288.754</v>
      </c>
    </row>
    <row r="18" spans="1:4">
      <c r="A18" s="1">
        <v>17</v>
      </c>
      <c r="B18" t="s">
        <v>226</v>
      </c>
      <c r="C18">
        <v>2809</v>
      </c>
      <c r="D18">
        <v>17.7965</v>
      </c>
    </row>
    <row r="19" spans="1:4">
      <c r="A19" s="1">
        <v>18</v>
      </c>
      <c r="B19" t="s">
        <v>227</v>
      </c>
      <c r="C19">
        <v>2439</v>
      </c>
      <c r="D19">
        <v>582.5995</v>
      </c>
    </row>
    <row r="20" spans="1:4">
      <c r="A20" s="1">
        <v>19</v>
      </c>
      <c r="B20" t="s">
        <v>228</v>
      </c>
      <c r="C20">
        <v>2353</v>
      </c>
      <c r="D20">
        <v>47.3025</v>
      </c>
    </row>
    <row r="21" spans="1:4">
      <c r="A21" s="1">
        <v>20</v>
      </c>
      <c r="B21" t="s">
        <v>229</v>
      </c>
      <c r="C21">
        <v>1969</v>
      </c>
      <c r="D21">
        <v>40.5435</v>
      </c>
    </row>
    <row r="22" spans="1:4">
      <c r="A22" s="1">
        <v>21</v>
      </c>
      <c r="B22" t="s">
        <v>230</v>
      </c>
      <c r="C22">
        <v>1730</v>
      </c>
      <c r="D22">
        <v>117.6585</v>
      </c>
    </row>
    <row r="23" spans="1:4">
      <c r="A23" s="1">
        <v>22</v>
      </c>
      <c r="B23" t="s">
        <v>231</v>
      </c>
      <c r="C23">
        <v>1485</v>
      </c>
      <c r="D23">
        <v>35.871</v>
      </c>
    </row>
    <row r="24" spans="1:4">
      <c r="A24" s="1">
        <v>23</v>
      </c>
      <c r="B24" t="s">
        <v>232</v>
      </c>
      <c r="C24">
        <v>1215</v>
      </c>
      <c r="D24">
        <v>30.5025</v>
      </c>
    </row>
    <row r="25" spans="1:4">
      <c r="A25" s="1">
        <v>24</v>
      </c>
      <c r="B25" t="s">
        <v>233</v>
      </c>
      <c r="C25">
        <v>1034</v>
      </c>
      <c r="D25">
        <v>31.233</v>
      </c>
    </row>
    <row r="26" spans="1:4">
      <c r="A26" s="1">
        <v>25</v>
      </c>
      <c r="B26" t="s">
        <v>234</v>
      </c>
      <c r="C26">
        <v>836</v>
      </c>
      <c r="D26">
        <v>25.7915</v>
      </c>
    </row>
    <row r="27" spans="1:4">
      <c r="A27" s="1">
        <v>26</v>
      </c>
      <c r="B27" t="s">
        <v>235</v>
      </c>
      <c r="C27">
        <v>770</v>
      </c>
      <c r="D27">
        <v>30.186</v>
      </c>
    </row>
    <row r="28" spans="1:4">
      <c r="A28" s="1">
        <v>27</v>
      </c>
      <c r="B28" t="s">
        <v>236</v>
      </c>
      <c r="C28">
        <v>757</v>
      </c>
      <c r="D28">
        <v>14.831</v>
      </c>
    </row>
    <row r="29" spans="1:4">
      <c r="A29" s="1">
        <v>28</v>
      </c>
      <c r="B29" t="s">
        <v>237</v>
      </c>
      <c r="C29">
        <v>652</v>
      </c>
      <c r="D29">
        <v>30.335</v>
      </c>
    </row>
    <row r="30" spans="3:3">
      <c r="C30">
        <f>SUM(C2:C29)</f>
        <v>187749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2022年第四季度废弃电器电子产品回收处理情况（基金） (2)</vt:lpstr>
      <vt:lpstr>附表2-拆解产物产生、处理明细表</vt:lpstr>
      <vt:lpstr>报告数据（累加）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罗利梅</dc:creator>
  <cp:lastModifiedBy>刚哥18890396993</cp:lastModifiedBy>
  <dcterms:created xsi:type="dcterms:W3CDTF">2023-02-01T18:26:00Z</dcterms:created>
  <cp:lastPrinted>2023-02-03T00:46:00Z</cp:lastPrinted>
  <dcterms:modified xsi:type="dcterms:W3CDTF">2023-02-09T15:19:33Z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A36702F19A79487B858FEAF121389955</vt:lpwstr>
  </property>
  <property fmtid="{D5CDD505-2E9C-101B-9397-08002B2CF9AE}" pid="4" name="KSOProductBuildVer">
    <vt:lpwstr>2052-11.8.2.10125</vt:lpwstr>
  </property>
</Properties>
</file>